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A-tabeller/"/>
    </mc:Choice>
  </mc:AlternateContent>
  <xr:revisionPtr revIDLastSave="24" documentId="8_{A2FFE66A-EBA2-4ADD-9C83-754C55256499}" xr6:coauthVersionLast="47" xr6:coauthVersionMax="47" xr10:uidLastSave="{ABDA608B-550D-4FA0-9873-12466563F512}"/>
  <bookViews>
    <workbookView xWindow="-120" yWindow="-120" windowWidth="29040" windowHeight="15990" tabRatio="743" activeTab="1" xr2:uid="{00000000-000D-0000-FFFF-FFFF00000000}"/>
  </bookViews>
  <sheets>
    <sheet name="Innhold" sheetId="43" r:id="rId1"/>
    <sheet name="A.2.1" sheetId="20" r:id="rId2"/>
    <sheet name="A.2.2" sheetId="41" r:id="rId3"/>
    <sheet name="A.2.3" sheetId="42" r:id="rId4"/>
    <sheet name="A.2.4" sheetId="35" r:id="rId5"/>
    <sheet name="A.2.5" sheetId="21" r:id="rId6"/>
    <sheet name="A.2.6" sheetId="32" r:id="rId7"/>
    <sheet name="A.2.7" sheetId="22" r:id="rId8"/>
    <sheet name="A.2.8" sheetId="39" r:id="rId9"/>
    <sheet name="A.2.9" sheetId="40" r:id="rId10"/>
    <sheet name="A.2.10" sheetId="15" r:id="rId11"/>
    <sheet name="A.2.11" sheetId="19" r:id="rId12"/>
    <sheet name="A.2.12" sheetId="44" r:id="rId13"/>
    <sheet name="A.2.13" sheetId="45" r:id="rId14"/>
    <sheet name="A.2.14" sheetId="46" r:id="rId15"/>
    <sheet name="A.2.15" sheetId="29" r:id="rId16"/>
  </sheets>
  <definedNames>
    <definedName name="_xlnm.Print_Area" localSheetId="1">'A.2.1'!$A$1:$H$20</definedName>
    <definedName name="_xlnm.Print_Area" localSheetId="10">'A.2.10'!$A$1:$N$20</definedName>
    <definedName name="_xlnm.Print_Area" localSheetId="11">'A.2.11'!$A$1:$E$61</definedName>
    <definedName name="_xlnm.Print_Area" localSheetId="12">'A.2.12'!$A$1:$N$22</definedName>
    <definedName name="_xlnm.Print_Area" localSheetId="13">'A.2.13'!$A$1:$J$22</definedName>
    <definedName name="_xlnm.Print_Area" localSheetId="14">'A.2.14'!$A$1:$J$21</definedName>
    <definedName name="_xlnm.Print_Area" localSheetId="15">'A.2.15'!$A$1:$G$22</definedName>
    <definedName name="_xlnm.Print_Area" localSheetId="2">'A.2.2'!$A$1:$I$23</definedName>
    <definedName name="_xlnm.Print_Area" localSheetId="3">'A.2.3'!$A$1:$K$30</definedName>
    <definedName name="_xlnm.Print_Area" localSheetId="4">'A.2.4'!$A$1:$F$19</definedName>
    <definedName name="_xlnm.Print_Area" localSheetId="5">'A.2.5'!$A$1:$F$17</definedName>
    <definedName name="_xlnm.Print_Area" localSheetId="6">'A.2.6'!$A$1:$I$19</definedName>
    <definedName name="_xlnm.Print_Area" localSheetId="7">'A.2.7'!$A$1:$H$16</definedName>
    <definedName name="_xlnm.Print_Area" localSheetId="8">'A.2.8'!$A$1:$F$15</definedName>
    <definedName name="_xlnm.Print_Area" localSheetId="9">'A.2.9'!$A$1:$F$37</definedName>
    <definedName name="_xlnm.Print_Area" localSheetId="0">Innhold!$A$1:$B$18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0" l="1"/>
  <c r="C9" i="20" l="1"/>
  <c r="E10" i="15" l="1"/>
  <c r="F10" i="15"/>
  <c r="F11" i="29"/>
  <c r="B11" i="15" l="1"/>
  <c r="B10" i="15"/>
  <c r="B9" i="15"/>
  <c r="B8" i="15"/>
  <c r="B7" i="15"/>
  <c r="E7" i="15"/>
  <c r="E8" i="15"/>
  <c r="E9" i="15"/>
  <c r="E11" i="15"/>
  <c r="G8" i="15"/>
  <c r="D8" i="15" s="1"/>
  <c r="G9" i="15"/>
  <c r="D9" i="15" s="1"/>
  <c r="G10" i="15"/>
  <c r="D10" i="15" s="1"/>
  <c r="G11" i="15"/>
  <c r="D11" i="15" s="1"/>
  <c r="G7" i="15"/>
  <c r="D7" i="15" s="1"/>
  <c r="F8" i="15"/>
  <c r="C8" i="15" s="1"/>
  <c r="F9" i="15"/>
  <c r="C9" i="15" s="1"/>
  <c r="C10" i="15"/>
  <c r="F11" i="15"/>
  <c r="C11" i="15" s="1"/>
  <c r="F7" i="15"/>
  <c r="C7" i="15" s="1"/>
  <c r="B12" i="15" l="1"/>
  <c r="B14" i="40"/>
  <c r="C13" i="41" l="1"/>
  <c r="P12" i="15" l="1"/>
  <c r="O12" i="15"/>
  <c r="H10" i="22" l="1"/>
  <c r="F10" i="22"/>
  <c r="B10" i="22"/>
  <c r="D10" i="22"/>
  <c r="C13" i="29" l="1"/>
  <c r="D13" i="29"/>
  <c r="B13" i="29"/>
  <c r="D14" i="46"/>
  <c r="D16" i="45"/>
  <c r="D15" i="45"/>
  <c r="D10" i="45"/>
  <c r="D11" i="45"/>
  <c r="D12" i="45"/>
  <c r="D13" i="45"/>
  <c r="D14" i="45"/>
  <c r="D9" i="45"/>
  <c r="C15" i="45"/>
  <c r="C10" i="45"/>
  <c r="C11" i="45"/>
  <c r="C12" i="45"/>
  <c r="C13" i="45"/>
  <c r="C14" i="45"/>
  <c r="C9" i="45"/>
  <c r="B15" i="45"/>
  <c r="B10" i="45"/>
  <c r="B11" i="45"/>
  <c r="B12" i="45"/>
  <c r="B13" i="45"/>
  <c r="B14" i="45"/>
  <c r="B9" i="45"/>
  <c r="B8" i="46" s="1"/>
  <c r="D10" i="44"/>
  <c r="D11" i="44"/>
  <c r="D12" i="44"/>
  <c r="D13" i="44"/>
  <c r="D14" i="44"/>
  <c r="D15" i="44"/>
  <c r="D9" i="44"/>
  <c r="C10" i="44"/>
  <c r="C11" i="44"/>
  <c r="C12" i="44"/>
  <c r="C13" i="44"/>
  <c r="C14" i="44"/>
  <c r="C15" i="44"/>
  <c r="C9" i="44"/>
  <c r="B10" i="44"/>
  <c r="B11" i="44"/>
  <c r="B12" i="44"/>
  <c r="B13" i="44"/>
  <c r="B14" i="44"/>
  <c r="B15" i="44"/>
  <c r="B9" i="44"/>
  <c r="H12" i="15"/>
  <c r="I12" i="15"/>
  <c r="J12" i="15"/>
  <c r="K12" i="15"/>
  <c r="L12" i="15"/>
  <c r="M12" i="15"/>
  <c r="N12" i="15"/>
  <c r="C11" i="42"/>
  <c r="C21" i="42" s="1"/>
  <c r="D11" i="42"/>
  <c r="D21" i="42" s="1"/>
  <c r="E11" i="42"/>
  <c r="E21" i="42" s="1"/>
  <c r="F11" i="42"/>
  <c r="F21" i="42" s="1"/>
  <c r="G11" i="42"/>
  <c r="G21" i="42" s="1"/>
  <c r="H11" i="42"/>
  <c r="H21" i="42" s="1"/>
  <c r="I11" i="42"/>
  <c r="I21" i="42" s="1"/>
  <c r="J11" i="42"/>
  <c r="J21" i="42" s="1"/>
  <c r="B11" i="42"/>
  <c r="B21" i="42" s="1"/>
  <c r="D12" i="41"/>
  <c r="D14" i="41" s="1"/>
  <c r="E12" i="41"/>
  <c r="E14" i="41" s="1"/>
  <c r="F12" i="41"/>
  <c r="F14" i="41" s="1"/>
  <c r="G12" i="41"/>
  <c r="G14" i="41" s="1"/>
  <c r="H12" i="41"/>
  <c r="H14" i="41" s="1"/>
  <c r="I12" i="41"/>
  <c r="I14" i="41" s="1"/>
  <c r="C12" i="41"/>
  <c r="C14" i="41" s="1"/>
  <c r="C15" i="20"/>
  <c r="C12" i="20"/>
  <c r="C13" i="20"/>
  <c r="C11" i="20"/>
  <c r="C8" i="20"/>
  <c r="C7" i="20"/>
  <c r="F12" i="15" l="1"/>
  <c r="C12" i="15" s="1"/>
  <c r="E12" i="15"/>
  <c r="G12" i="15"/>
  <c r="D12" i="15" s="1"/>
  <c r="G8" i="22"/>
  <c r="G9" i="22"/>
  <c r="G10" i="22"/>
  <c r="G7" i="22"/>
  <c r="I8" i="22"/>
  <c r="I9" i="22"/>
  <c r="I7" i="22"/>
  <c r="E10" i="22"/>
  <c r="E8" i="22"/>
  <c r="E9" i="22"/>
  <c r="E7" i="22"/>
  <c r="I10" i="22"/>
  <c r="E14" i="46" l="1"/>
  <c r="I9" i="46"/>
  <c r="I10" i="46"/>
  <c r="I11" i="46"/>
  <c r="I12" i="46"/>
  <c r="I13" i="46"/>
  <c r="I8" i="46"/>
  <c r="H9" i="46"/>
  <c r="H10" i="46"/>
  <c r="H11" i="46"/>
  <c r="H12" i="46"/>
  <c r="H13" i="46"/>
  <c r="H8" i="46"/>
  <c r="G9" i="46"/>
  <c r="G10" i="46"/>
  <c r="G11" i="46"/>
  <c r="G12" i="46"/>
  <c r="G13" i="46"/>
  <c r="G8" i="46"/>
  <c r="F9" i="46"/>
  <c r="F10" i="46"/>
  <c r="F11" i="46"/>
  <c r="F12" i="46"/>
  <c r="F13" i="46"/>
  <c r="F8" i="46"/>
  <c r="L16" i="45"/>
  <c r="K16" i="45"/>
  <c r="I16" i="45"/>
  <c r="H16" i="45"/>
  <c r="D10" i="35"/>
  <c r="D13" i="35" s="1"/>
  <c r="C16" i="45" l="1"/>
  <c r="B16" i="45"/>
  <c r="E10" i="35"/>
  <c r="C10" i="35" l="1"/>
  <c r="D14" i="21" l="1"/>
  <c r="F15" i="46" l="1"/>
  <c r="G15" i="46"/>
  <c r="B27" i="40"/>
  <c r="B28" i="40"/>
  <c r="B29" i="40"/>
  <c r="B24" i="40" l="1"/>
  <c r="B11" i="40"/>
  <c r="B6" i="40"/>
  <c r="B7" i="40"/>
  <c r="B8" i="40"/>
  <c r="B9" i="40"/>
  <c r="B10" i="40"/>
  <c r="B12" i="40"/>
  <c r="B13" i="40"/>
  <c r="B17" i="40"/>
  <c r="B18" i="40"/>
  <c r="B19" i="40"/>
  <c r="B20" i="40"/>
  <c r="B21" i="40"/>
  <c r="B22" i="40"/>
  <c r="B23" i="40"/>
  <c r="B26" i="40"/>
  <c r="B25" i="40"/>
  <c r="B8" i="35"/>
  <c r="B12" i="35"/>
  <c r="B7" i="35"/>
  <c r="C13" i="35"/>
  <c r="E13" i="35"/>
  <c r="C4" i="43"/>
  <c r="B7" i="39"/>
  <c r="B8" i="39"/>
  <c r="B9" i="39"/>
  <c r="B6" i="39"/>
  <c r="B15" i="43"/>
  <c r="C17" i="43"/>
  <c r="C16" i="43"/>
  <c r="C15" i="43"/>
  <c r="C10" i="43"/>
  <c r="C9" i="43"/>
  <c r="C8" i="43"/>
  <c r="C7" i="43"/>
  <c r="C6" i="43"/>
  <c r="E14" i="21"/>
  <c r="B17" i="43"/>
  <c r="B16" i="43"/>
  <c r="C18" i="43"/>
  <c r="C14" i="43"/>
  <c r="C13" i="43"/>
  <c r="C12" i="43"/>
  <c r="C11" i="43"/>
  <c r="C5" i="43"/>
  <c r="G14" i="32"/>
  <c r="F14" i="32"/>
  <c r="E14" i="32"/>
  <c r="D14" i="32"/>
  <c r="C14" i="32"/>
  <c r="B13" i="32"/>
  <c r="B12" i="32"/>
  <c r="B11" i="32"/>
  <c r="B10" i="32"/>
  <c r="B9" i="32"/>
  <c r="B8" i="32"/>
  <c r="B8" i="21"/>
  <c r="B9" i="21"/>
  <c r="B10" i="21"/>
  <c r="B11" i="21"/>
  <c r="B12" i="21"/>
  <c r="B7" i="21"/>
  <c r="B13" i="21"/>
  <c r="C14" i="21"/>
  <c r="B18" i="43"/>
  <c r="B14" i="43"/>
  <c r="B13" i="43"/>
  <c r="B12" i="43"/>
  <c r="B11" i="43"/>
  <c r="B10" i="43"/>
  <c r="B9" i="43"/>
  <c r="B8" i="43"/>
  <c r="B7" i="43"/>
  <c r="B6" i="43"/>
  <c r="B5" i="43"/>
  <c r="B4" i="43"/>
  <c r="H15" i="46" l="1"/>
  <c r="I15" i="46"/>
  <c r="C8" i="46"/>
  <c r="B13" i="46"/>
  <c r="C13" i="46"/>
  <c r="C11" i="46"/>
  <c r="B11" i="46"/>
  <c r="B12" i="46"/>
  <c r="C12" i="46"/>
  <c r="C10" i="46"/>
  <c r="B10" i="46"/>
  <c r="C9" i="46"/>
  <c r="B9" i="46"/>
  <c r="D15" i="46"/>
  <c r="E15" i="46"/>
  <c r="B14" i="46"/>
  <c r="C14" i="46"/>
  <c r="B14" i="32"/>
  <c r="B14" i="21"/>
  <c r="C15" i="46" l="1"/>
  <c r="B15" i="46"/>
  <c r="B11" i="35"/>
  <c r="B9" i="35"/>
  <c r="B13" i="35" l="1"/>
  <c r="B10" i="35"/>
  <c r="B16" i="40" l="1"/>
  <c r="B15" i="40"/>
</calcChain>
</file>

<file path=xl/sharedStrings.xml><?xml version="1.0" encoding="utf-8"?>
<sst xmlns="http://schemas.openxmlformats.org/spreadsheetml/2006/main" count="553" uniqueCount="260">
  <si>
    <t>A.2 FoU-statistikk 2021. Alle sektorer.</t>
  </si>
  <si>
    <t>Nummer</t>
  </si>
  <si>
    <t>Tittel</t>
  </si>
  <si>
    <t>Merknad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</si>
  <si>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</si>
  <si>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</si>
  <si>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</si>
  <si>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</si>
  <si>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</si>
  <si>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</si>
  <si>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</si>
  <si>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</si>
  <si>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</si>
  <si>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</si>
  <si>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</si>
  <si>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</si>
  <si>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A.2.13</t>
  </si>
  <si>
    <t>A.2.14</t>
  </si>
  <si>
    <t>A.2.15</t>
  </si>
  <si>
    <t>Sist oppdatert 12.04.2023</t>
  </si>
  <si>
    <t>Tabell A.2.1</t>
  </si>
  <si>
    <t>Totale FoU-utgifter etter sektor for utførelse og utgiftsart i 2021. Mill. kr.</t>
  </si>
  <si>
    <t>Totalt</t>
  </si>
  <si>
    <r>
      <t>Næringslivet</t>
    </r>
    <r>
      <rPr>
        <vertAlign val="superscript"/>
        <sz val="11"/>
        <rFont val="Arial"/>
        <family val="2"/>
      </rPr>
      <t>1</t>
    </r>
  </si>
  <si>
    <t>Instituttsektoren</t>
  </si>
  <si>
    <t xml:space="preserve">Universitets- og </t>
  </si>
  <si>
    <t>Utgiftsart</t>
  </si>
  <si>
    <t>høgskolesektoren</t>
  </si>
  <si>
    <t>Lønn og sosiale utgifter</t>
  </si>
  <si>
    <t>Andre driftsutgifter</t>
  </si>
  <si>
    <t>Utstyr og instrumenter</t>
  </si>
  <si>
    <t>Bygg og anlegg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</si>
  <si>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Foretak med 10+ sysselsatte. </t>
    </r>
  </si>
  <si>
    <t>Kilde: SSB, FoU-statistikk</t>
  </si>
  <si>
    <t>Innhold</t>
  </si>
  <si>
    <t>Tabell A.2.2</t>
  </si>
  <si>
    <t>Totale FoU-utgifter etter finansieringskilde og sektor for utførelse inkludert utlandet i 2021. Mill. kr.</t>
  </si>
  <si>
    <t>Offentlige kilder</t>
  </si>
  <si>
    <t>Utlandet</t>
  </si>
  <si>
    <t>Næringslivet</t>
  </si>
  <si>
    <t>Dep., fylker,</t>
  </si>
  <si>
    <t>Norges</t>
  </si>
  <si>
    <t>Andre</t>
  </si>
  <si>
    <t>Øvrige</t>
  </si>
  <si>
    <t>EU-</t>
  </si>
  <si>
    <t>kommuner</t>
  </si>
  <si>
    <t>forskningsråd</t>
  </si>
  <si>
    <t>nasjonale</t>
  </si>
  <si>
    <t>utenlandske</t>
  </si>
  <si>
    <t>kommisjonen</t>
  </si>
  <si>
    <t>Sektor for utførelse</t>
  </si>
  <si>
    <r>
      <t>kilder</t>
    </r>
    <r>
      <rPr>
        <vertAlign val="superscript"/>
        <sz val="11"/>
        <rFont val="Arial"/>
        <family val="2"/>
      </rPr>
      <t>5</t>
    </r>
  </si>
  <si>
    <t>kilder</t>
  </si>
  <si>
    <r>
      <t>Næringslivet</t>
    </r>
    <r>
      <rPr>
        <vertAlign val="superscript"/>
        <sz val="10"/>
        <rFont val="Arial"/>
        <family val="2"/>
      </rPr>
      <t>1</t>
    </r>
  </si>
  <si>
    <r>
      <t>Instituttsektoren</t>
    </r>
    <r>
      <rPr>
        <vertAlign val="superscript"/>
        <sz val="10"/>
        <rFont val="Arial"/>
        <family val="2"/>
      </rPr>
      <t>2</t>
    </r>
  </si>
  <si>
    <r>
      <t>Universitets- og høgskolesektoren</t>
    </r>
    <r>
      <rPr>
        <vertAlign val="superscript"/>
        <sz val="10"/>
        <rFont val="Arial"/>
        <family val="2"/>
      </rPr>
      <t>3</t>
    </r>
  </si>
  <si>
    <t>Totalt i Norge</t>
  </si>
  <si>
    <r>
      <t>Utlandet</t>
    </r>
    <r>
      <rPr>
        <vertAlign val="superscript"/>
        <sz val="10"/>
        <rFont val="Arial"/>
        <family val="2"/>
      </rPr>
      <t>4</t>
    </r>
  </si>
  <si>
    <t>..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</si>
  <si>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næringslivsrettede institutter, offentlig rettede institutter og helseforetak uten universitetssykehusfunksjon, private og idelle sykehus. Se tabell A.8.1.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</si>
  <si>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universiteter, høgskoler og helseforetak med universitetssykehusfunksjon.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</si>
  <si>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Omfatter offentlig og privat finansiering av FoU i utlandet, inkl. Norges kontingenter til internasjonale organisasjoner (EU) og næringslivets kjøp av FoU i utlandet. 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</si>
  <si>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Omfatter private fond, gaver, egne inntekter og SkatteFUNN i næringslivet.</t>
    </r>
  </si>
  <si>
    <t>Tabell A.2.3</t>
  </si>
  <si>
    <t>Totale FoU-utgifter etter finansieringskilde og sektor for utførelse i 2021 (OECDs sektorinndeling). Mill. kr.</t>
  </si>
  <si>
    <t xml:space="preserve">Industri og </t>
  </si>
  <si>
    <t>Oljeselskaper</t>
  </si>
  <si>
    <t>Forskningsråd</t>
  </si>
  <si>
    <t>næringslivet</t>
  </si>
  <si>
    <t>øvrig</t>
  </si>
  <si>
    <t>næringsliv</t>
  </si>
  <si>
    <r>
      <t>kilder</t>
    </r>
    <r>
      <rPr>
        <vertAlign val="superscript"/>
        <sz val="11"/>
        <rFont val="Arial"/>
        <family val="2"/>
      </rPr>
      <t>2</t>
    </r>
  </si>
  <si>
    <t>-</t>
  </si>
  <si>
    <t>Næringslivrettede institutter</t>
  </si>
  <si>
    <t>Foretakssektor totalt</t>
  </si>
  <si>
    <t>Offentlig rettede institutter</t>
  </si>
  <si>
    <t>Øvrige helseforetak og private, ideelle sykehus</t>
  </si>
  <si>
    <t>Offentlig sektor totalt</t>
  </si>
  <si>
    <t>Universiteter og høgskoler</t>
  </si>
  <si>
    <t>Helseforetak med universitetssykehusfunksjon</t>
  </si>
  <si>
    <t>Universitets- og høgskolesektoren totalt</t>
  </si>
  <si>
    <t xml:space="preserve">Totalt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</si>
  <si>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private fond, gaver, egne inntekter og SkatteFUNN i næringslivet.</t>
    </r>
  </si>
  <si>
    <t>Tabell A.2.4</t>
  </si>
  <si>
    <t>Totale offentlige utgifter til FoU etter sektor for utførelse og finansieringskilde i 2021. Mill. kr.</t>
  </si>
  <si>
    <t>Finansieringskilde</t>
  </si>
  <si>
    <t>Kunnskapsdepartementet</t>
  </si>
  <si>
    <t>Helse- og omsorgsdepartementet</t>
  </si>
  <si>
    <t>Øvrige departementer og statlige etater</t>
  </si>
  <si>
    <t>Sum departementer</t>
  </si>
  <si>
    <t>Norges forskningsråd</t>
  </si>
  <si>
    <t>Fylker og kommuner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</si>
  <si>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Foretak med 10+ sysselsatte. I næringslivets spørreskjema spørres det etter finansiering fra Norges forskningsråd og samlet finansiering fra «Departement, direktorat, fylke, kommune eller andre».</t>
    </r>
  </si>
  <si>
    <t>Tabell A.2.5</t>
  </si>
  <si>
    <t>Driftsutgifter til FoU etter sektor for utførelse og fagområde i 2021. Mill. kr.</t>
  </si>
  <si>
    <t>Fagområde</t>
  </si>
  <si>
    <t>Humaniora og kunstfag</t>
  </si>
  <si>
    <t>Samfunnsvitenskap</t>
  </si>
  <si>
    <t>Matematikk og naturvitenskap</t>
  </si>
  <si>
    <t>Teknologi</t>
  </si>
  <si>
    <t>Medisin og helsefag</t>
  </si>
  <si>
    <t>Landbruks- og fiskerifag og veterinærmedisin</t>
  </si>
  <si>
    <t>Uspesifisert</t>
  </si>
  <si>
    <t>Tabell A.2.6</t>
  </si>
  <si>
    <t xml:space="preserve">Driftsutgifter til FoU i instituttsektoren og universitets- og høgskolesektoren etter finansieringskilde og fagområde i 2021. Mill. kr. </t>
  </si>
  <si>
    <t>Andre nasjonale kilder</t>
  </si>
  <si>
    <t>Tabell A.2.7</t>
  </si>
  <si>
    <t>Driftsutgifter til FoU etter aktivitetstype og sektor for utførelse i 2021. Mill. kr og prosentfordeling.</t>
  </si>
  <si>
    <t>Grunnforskning</t>
  </si>
  <si>
    <t>Anvendt forskning</t>
  </si>
  <si>
    <t>Utviklingsarbeid</t>
  </si>
  <si>
    <t>Mill. kr</t>
  </si>
  <si>
    <t>Prosent</t>
  </si>
  <si>
    <t>Universitets- og høgskolesektoren</t>
  </si>
  <si>
    <t>Sist oppdatert 26.04.2023</t>
  </si>
  <si>
    <t>Tabell A.2.8</t>
  </si>
  <si>
    <t>Driftsutgifter til FoU etter teknologiområde og sektor for utførelse i 2021. Mill. kr.</t>
  </si>
  <si>
    <r>
      <t>Prioriterte teknologiområder</t>
    </r>
    <r>
      <rPr>
        <vertAlign val="superscript"/>
        <sz val="11"/>
        <rFont val="Arial"/>
        <family val="2"/>
      </rPr>
      <t>1</t>
    </r>
  </si>
  <si>
    <r>
      <t>Næringslivet</t>
    </r>
    <r>
      <rPr>
        <sz val="11"/>
        <rFont val="Calibri"/>
        <family val="2"/>
      </rPr>
      <t>²</t>
    </r>
  </si>
  <si>
    <t>Informasjons- og kommunikasjonsteknologi (IKT)</t>
  </si>
  <si>
    <t>Bioteknologi</t>
  </si>
  <si>
    <t>Nye materialer</t>
  </si>
  <si>
    <t>Nanoteknologi</t>
  </si>
  <si>
    <r>
      <t>1</t>
    </r>
    <r>
      <rPr>
        <sz val="8"/>
        <rFont val="Arial"/>
        <family val="2"/>
      </rPr>
      <t xml:space="preserve"> Prioriterte teknologiområder kan overlappe og kan derfor ikke summeres per sektor.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</si>
  <si>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Foretak med 10+ sysselsatte.</t>
    </r>
  </si>
  <si>
    <t>Tabell A.2.9</t>
  </si>
  <si>
    <t>Driftsutgifter til FoU etter tematisk område og sektor for utførelse i 2021. Mill. kr.</t>
  </si>
  <si>
    <r>
      <t>Tematisk område</t>
    </r>
    <r>
      <rPr>
        <vertAlign val="superscript"/>
        <sz val="11"/>
        <rFont val="Arial"/>
        <family val="2"/>
      </rPr>
      <t>1</t>
    </r>
  </si>
  <si>
    <t>Energi</t>
  </si>
  <si>
    <t>Fornybar energi</t>
  </si>
  <si>
    <t>Energieffektivisering og -omlegging</t>
  </si>
  <si>
    <t>Petroleum</t>
  </si>
  <si>
    <t>Annen energi</t>
  </si>
  <si>
    <t>Miljø</t>
  </si>
  <si>
    <t>Miljøteknologi</t>
  </si>
  <si>
    <t>Landbasert miljø og samfunn</t>
  </si>
  <si>
    <t>Klima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</si>
  <si>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-håndtering</t>
    </r>
  </si>
  <si>
    <t>Klimateknologi og annen utslippsreduksjon</t>
  </si>
  <si>
    <t>Klima og klimatilpasninger</t>
  </si>
  <si>
    <t>Marin</t>
  </si>
  <si>
    <t>Maritim</t>
  </si>
  <si>
    <t>Landbruk</t>
  </si>
  <si>
    <t>Fiskeri</t>
  </si>
  <si>
    <t>Havbruk</t>
  </si>
  <si>
    <t>Helse og omsorg</t>
  </si>
  <si>
    <t>Utdanning</t>
  </si>
  <si>
    <t>Velferd</t>
  </si>
  <si>
    <t>Offentlig sektor for øvrig</t>
  </si>
  <si>
    <t>Utviklingsforskning</t>
  </si>
  <si>
    <t>Reiseliv</t>
  </si>
  <si>
    <r>
      <t>1</t>
    </r>
    <r>
      <rPr>
        <sz val="8"/>
        <rFont val="Arial"/>
        <family val="2"/>
      </rPr>
      <t xml:space="preserve"> Tematiske områder kan overlappe og kan derfor ikke summeres per sektor.</t>
    </r>
  </si>
  <si>
    <t>Tabell A.2.10</t>
  </si>
  <si>
    <t>Totalt antall personer som deltok i FoU i Norge etter sektor for utførelse i 2021.</t>
  </si>
  <si>
    <t>Totalt FoU-personale</t>
  </si>
  <si>
    <t>Forskere/faglig personale
totalt</t>
  </si>
  <si>
    <t>Forskere/faglig personale 
med doktorgrad</t>
  </si>
  <si>
    <t>Forskere/faglig personale 
uten doktorgrad</t>
  </si>
  <si>
    <t>Teknisk/administrativt personale</t>
  </si>
  <si>
    <t>Kvinner</t>
  </si>
  <si>
    <t>Menn</t>
  </si>
  <si>
    <t xml:space="preserve">  Herav: Øvrige helseforetak og private, ideelle sykehus</t>
  </si>
  <si>
    <t xml:space="preserve">  Herav: Helseforetak med universitetssykehusfunksjon</t>
  </si>
  <si>
    <t>Kilde: SSB, Forskerpersonale</t>
  </si>
  <si>
    <t>Tabell A.2.11</t>
  </si>
  <si>
    <t>Forskere/faglig FoU-personale i instituttsektoren og universitets- og høgskolesektoren per 1. oktober etter utdanning på hovedfags-/masternivå i 2021.</t>
  </si>
  <si>
    <t>Begge sektorer</t>
  </si>
  <si>
    <t xml:space="preserve">Universitets- og
</t>
  </si>
  <si>
    <t>Humanistiske fag i alt</t>
  </si>
  <si>
    <t>Herav:</t>
  </si>
  <si>
    <t>Mag.art.</t>
  </si>
  <si>
    <t>Cand.philol.</t>
  </si>
  <si>
    <t>Cand.theol.</t>
  </si>
  <si>
    <t>Mastergrad</t>
  </si>
  <si>
    <t>Samfunnsfag i alt</t>
  </si>
  <si>
    <t xml:space="preserve">   Herav:</t>
  </si>
  <si>
    <t xml:space="preserve">   Mag.art.</t>
  </si>
  <si>
    <t xml:space="preserve">   Cand.jur.</t>
  </si>
  <si>
    <t>Cand.jur.</t>
  </si>
  <si>
    <t xml:space="preserve">   Cand.oecon.</t>
  </si>
  <si>
    <t>Cand.oecon.</t>
  </si>
  <si>
    <t xml:space="preserve">   Cand.paed.</t>
  </si>
  <si>
    <t>Cand.paed.</t>
  </si>
  <si>
    <t xml:space="preserve">   Cand.polit.</t>
  </si>
  <si>
    <t>Cand.polit.</t>
  </si>
  <si>
    <t xml:space="preserve">   Cand.psychol.</t>
  </si>
  <si>
    <t>Cand.psychol.</t>
  </si>
  <si>
    <t xml:space="preserve">   Cand.sociol.</t>
  </si>
  <si>
    <t>Cand.sociol.</t>
  </si>
  <si>
    <t xml:space="preserve">   Siviløkonom</t>
  </si>
  <si>
    <t>Siviløkonom</t>
  </si>
  <si>
    <t>Matematiske og naturvitenskapelige fag i alt</t>
  </si>
  <si>
    <t xml:space="preserve">   Mag.scient./Cand.scient og Cand.real </t>
  </si>
  <si>
    <t>Mag.scient., Cand.scient. og Cand.real.</t>
  </si>
  <si>
    <t>Teknologiske fag i alt</t>
  </si>
  <si>
    <t xml:space="preserve">   Sivilarkitekt</t>
  </si>
  <si>
    <t>Sivilarkitekt</t>
  </si>
  <si>
    <t xml:space="preserve">   Sivilingeniør</t>
  </si>
  <si>
    <t>Sivilingeniør</t>
  </si>
  <si>
    <t>Medisin og helsefag i alt</t>
  </si>
  <si>
    <t xml:space="preserve">   Cand.pharm.</t>
  </si>
  <si>
    <t>Cand.pharm.</t>
  </si>
  <si>
    <t xml:space="preserve">   Cand.med.</t>
  </si>
  <si>
    <r>
      <t>Cand.med.</t>
    </r>
    <r>
      <rPr>
        <vertAlign val="superscript"/>
        <sz val="10"/>
        <rFont val="Arial"/>
        <family val="2"/>
      </rPr>
      <t>1</t>
    </r>
  </si>
  <si>
    <t xml:space="preserve">   Cand.odont.</t>
  </si>
  <si>
    <r>
      <t>Cand.odont.</t>
    </r>
    <r>
      <rPr>
        <vertAlign val="superscript"/>
        <sz val="10"/>
        <rFont val="Arial"/>
        <family val="2"/>
      </rPr>
      <t>1</t>
    </r>
  </si>
  <si>
    <t xml:space="preserve">   Idrettskandidat</t>
  </si>
  <si>
    <t>Idrettskandidat</t>
  </si>
  <si>
    <t>Landbruks-, fiskerifag og veterinærmedisin i alt</t>
  </si>
  <si>
    <t>Cand.agric.</t>
  </si>
  <si>
    <r>
      <t>Cand.vet.med.</t>
    </r>
    <r>
      <rPr>
        <vertAlign val="superscript"/>
        <sz val="10"/>
        <rFont val="Arial"/>
        <family val="2"/>
      </rPr>
      <t>1</t>
    </r>
  </si>
  <si>
    <t>Fiskerikandidat</t>
  </si>
  <si>
    <t>Annen utdanning og uspesifisert i alt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</si>
  <si>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Inkluderer også utenlandske embetseksamener.</t>
    </r>
  </si>
  <si>
    <t>Tabell A.2.12</t>
  </si>
  <si>
    <t xml:space="preserve">Totale FoU-årsverk og FoU-årsverk utført av forskere/faglig personale etter sektor for utførelse og region i 2021. </t>
  </si>
  <si>
    <t>Totalt - alle sektorer</t>
  </si>
  <si>
    <t>Forskere/faglig</t>
  </si>
  <si>
    <t>Teknisk/adm.</t>
  </si>
  <si>
    <t>Regioner</t>
  </si>
  <si>
    <t>personale</t>
  </si>
  <si>
    <t>Oslo</t>
  </si>
  <si>
    <t>Østlandet ellers</t>
  </si>
  <si>
    <t>Agder og Rogaland</t>
  </si>
  <si>
    <t>Vestland og Møre og Romsdal</t>
  </si>
  <si>
    <t>Trøndelag</t>
  </si>
  <si>
    <t>Nord-Norge</t>
  </si>
  <si>
    <r>
      <t>1</t>
    </r>
    <r>
      <rPr>
        <sz val="8"/>
        <rFont val="Arial"/>
        <family val="2"/>
      </rPr>
      <t xml:space="preserve"> Foretak med 10+ sysselsatte. For næringslivet vil totalverdiene avvike noe fra summene av fylker. Dette skyldes at det ved regionalisering beregnes nye vekter for den delen av </t>
    </r>
  </si>
  <si>
    <t>datamaterialet som trekkes ut som et sannsynlighetsutvalg.</t>
  </si>
  <si>
    <t>Tabell A.2.13</t>
  </si>
  <si>
    <t>FoU-årsverk etter sektor for utførelse og fagområde i 2021.</t>
  </si>
  <si>
    <t>Tabell A.2.14</t>
  </si>
  <si>
    <t>Driftsutgifter per FoU-årsverk etter sektor for utførelse og fagområde i 2021. I 1 000 kr avrundet til nærmeste 10.</t>
  </si>
  <si>
    <t>Forskere/faglig personale</t>
  </si>
  <si>
    <t>Tabell A.2.15</t>
  </si>
  <si>
    <r>
      <t>Totale FoU-årsverk og FoU-årsverk utført av 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>, samt driftsutgifter per FoU-årsverk, etter sektor for utførelse i 2021.</t>
    </r>
  </si>
  <si>
    <t>Utførte FoU-årsverk</t>
  </si>
  <si>
    <t>Driftsutgifter per FoU-årsverk</t>
  </si>
  <si>
    <t>Driftsutgifter per FoU-årsverk utført av forskere/faglig personale</t>
  </si>
  <si>
    <t>Annet
FoU-
personale</t>
  </si>
  <si>
    <r>
      <t>Næringslivet</t>
    </r>
    <r>
      <rPr>
        <vertAlign val="superscript"/>
        <sz val="10"/>
        <rFont val="Arial"/>
        <family val="2"/>
      </rPr>
      <t>2</t>
    </r>
  </si>
  <si>
    <t>Herav: næringsrettede institutter</t>
  </si>
  <si>
    <t xml:space="preserve"> offentlig rettede institutter</t>
  </si>
  <si>
    <t>Universitet- og høgskolesektoren</t>
  </si>
  <si>
    <t>Herav: Helseforetak med universitetssykehusfunksjon</t>
  </si>
  <si>
    <r>
      <t>1</t>
    </r>
    <r>
      <rPr>
        <sz val="8"/>
        <rFont val="Arial"/>
        <family val="2"/>
      </rPr>
      <t xml:space="preserve"> For næringslivet regnes FoU-årsverk utført av personale med høyere utdanning som forskere/faglig personale, mens annet FoU-personale utgjør teknisk/administrativt personale.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</si>
  <si>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Foretak med 10+ sysselsatte. </t>
    </r>
  </si>
  <si>
    <t>Sist oppdatert 06.06.2023</t>
  </si>
  <si>
    <t>² Doktorgrad inkluderer her også lisensiatgrader og personer uteksaminert fra Program for kunstnerisk utviklingsarbeid.</t>
  </si>
  <si>
    <t>Sist oppdatert 16.05.2023</t>
  </si>
  <si>
    <r>
      <t>1</t>
    </r>
    <r>
      <rPr>
        <sz val="8"/>
        <rFont val="Arial"/>
        <family val="2"/>
      </rPr>
      <t xml:space="preserve"> Foretak med 10+ sysselsatte.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Antall kvinnelige forskere i næringslivet blir estimert ut fra andel kvinner med høyere grads utdanning. </t>
    </r>
  </si>
  <si>
    <t>Driftsutgifter til FoU totalt</t>
  </si>
  <si>
    <t>Kapitalutgifter til FoU totalt</t>
  </si>
  <si>
    <t>Driftsutgifter og kapitalutgifter til FoU totalt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</si>
  <si>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</si>
  <si>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</si>
  <si>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</si>
  <si>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</si>
  <si>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Null</t>
  </si>
  <si>
    <t>Mindre enn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</si>
</sst>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_ * #,##0.0_ ;_ * \-#,##0.0_ ;_ * &quot;-&quot;??_ ;_ @_ "/>
    <numFmt numFmtId="168" formatCode="#,##0;\-#,##0;\-"/>
    <numFmt numFmtId="169" formatCode="General_)"/>
    <numFmt numFmtId="170" formatCode="_-* #,##0_-;\-* #,##0_-;_-* &quot;-&quot;??_-;_-@_-"/>
  </numFmts>
  <fonts count="9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vertAlign val="superscript"/>
      <sz val="11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Helvetica"/>
      <family val="2"/>
    </font>
    <font>
      <sz val="8"/>
      <color rgb="FF92D050"/>
      <name val="Arial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sz val="12"/>
      <color indexed="12"/>
      <name val="Calibri"/>
      <family val="2"/>
    </font>
    <font>
      <sz val="11"/>
      <color rgb="FF1F497D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0"/>
      <name val="Helvetica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Helvetica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1"/>
      <name val="Arial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1784">
    <xf numFmtId="0" fontId="0" fillId="3" borderId="0"/>
    <xf numFmtId="0" fontId="14" fillId="0" borderId="0"/>
    <xf numFmtId="0" fontId="15" fillId="0" borderId="0">
      <alignment horizontal="left"/>
    </xf>
    <xf numFmtId="0" fontId="21" fillId="0" borderId="1">
      <alignment horizontal="right" vertical="center"/>
    </xf>
    <xf numFmtId="0" fontId="16" fillId="0" borderId="2">
      <alignment vertical="center"/>
    </xf>
    <xf numFmtId="1" fontId="20" fillId="0" borderId="2"/>
    <xf numFmtId="0" fontId="17" fillId="0" borderId="0"/>
    <xf numFmtId="0" fontId="19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4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0" applyNumberFormat="0" applyBorder="0" applyAlignment="0" applyProtection="0"/>
    <xf numFmtId="0" fontId="48" fillId="8" borderId="30" applyNumberFormat="0" applyAlignment="0" applyProtection="0"/>
    <xf numFmtId="0" fontId="49" fillId="9" borderId="31" applyNumberFormat="0" applyAlignment="0" applyProtection="0"/>
    <xf numFmtId="0" fontId="50" fillId="9" borderId="30" applyNumberFormat="0" applyAlignment="0" applyProtection="0"/>
    <xf numFmtId="0" fontId="51" fillId="0" borderId="32" applyNumberFormat="0" applyFill="0" applyAlignment="0" applyProtection="0"/>
    <xf numFmtId="0" fontId="52" fillId="10" borderId="33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4" applyNumberFormat="0" applyFill="0" applyAlignment="0" applyProtection="0"/>
    <xf numFmtId="0" fontId="56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56" fillId="34" borderId="0" applyNumberFormat="0" applyBorder="0" applyAlignment="0" applyProtection="0"/>
    <xf numFmtId="0" fontId="13" fillId="0" borderId="2">
      <alignment vertical="center"/>
    </xf>
    <xf numFmtId="0" fontId="13" fillId="0" borderId="2">
      <alignment vertical="center"/>
    </xf>
    <xf numFmtId="0" fontId="11" fillId="0" borderId="0"/>
    <xf numFmtId="0" fontId="58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6" fillId="6" borderId="0" applyNumberFormat="0" applyBorder="0" applyAlignment="0" applyProtection="0"/>
    <xf numFmtId="0" fontId="59" fillId="7" borderId="0" applyNumberFormat="0" applyBorder="0" applyAlignment="0" applyProtection="0"/>
    <xf numFmtId="0" fontId="11" fillId="36" borderId="41" applyNumberFormat="0" applyFont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36" borderId="4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41" applyNumberFormat="0" applyFont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61" fillId="3" borderId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4" fillId="38" borderId="0" applyNumberFormat="0" applyBorder="0" applyAlignment="0" applyProtection="0"/>
    <xf numFmtId="0" fontId="64" fillId="37" borderId="0" applyNumberFormat="0" applyBorder="0" applyAlignment="0" applyProtection="0"/>
    <xf numFmtId="164" fontId="13" fillId="0" borderId="0" applyFont="0" applyFill="0" applyBorder="0" applyAlignment="0" applyProtection="0"/>
    <xf numFmtId="0" fontId="47" fillId="7" borderId="0" applyNumberFormat="0" applyBorder="0" applyAlignment="0" applyProtection="0"/>
    <xf numFmtId="0" fontId="64" fillId="42" borderId="0" applyNumberFormat="0" applyBorder="0" applyAlignment="0" applyProtection="0"/>
    <xf numFmtId="0" fontId="62" fillId="0" borderId="0"/>
    <xf numFmtId="0" fontId="64" fillId="40" borderId="0" applyNumberFormat="0" applyBorder="0" applyAlignment="0" applyProtection="0"/>
    <xf numFmtId="0" fontId="64" fillId="41" borderId="0" applyNumberFormat="0" applyBorder="0" applyAlignment="0" applyProtection="0"/>
    <xf numFmtId="0" fontId="64" fillId="40" borderId="0" applyNumberFormat="0" applyBorder="0" applyAlignment="0" applyProtection="0"/>
    <xf numFmtId="0" fontId="64" fillId="44" borderId="0" applyNumberFormat="0" applyBorder="0" applyAlignment="0" applyProtection="0"/>
    <xf numFmtId="0" fontId="63" fillId="0" borderId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56" fillId="14" borderId="0" applyNumberFormat="0" applyBorder="0" applyAlignment="0" applyProtection="0"/>
    <xf numFmtId="0" fontId="65" fillId="53" borderId="0" applyNumberFormat="0" applyBorder="0" applyAlignment="0" applyProtection="0"/>
    <xf numFmtId="0" fontId="65" fillId="45" borderId="0" applyNumberFormat="0" applyBorder="0" applyAlignment="0" applyProtection="0"/>
    <xf numFmtId="0" fontId="56" fillId="18" borderId="0" applyNumberFormat="0" applyBorder="0" applyAlignment="0" applyProtection="0"/>
    <xf numFmtId="0" fontId="65" fillId="52" borderId="0" applyNumberFormat="0" applyBorder="0" applyAlignment="0" applyProtection="0"/>
    <xf numFmtId="0" fontId="65" fillId="44" borderId="0" applyNumberFormat="0" applyBorder="0" applyAlignment="0" applyProtection="0"/>
    <xf numFmtId="0" fontId="56" fillId="22" borderId="0" applyNumberFormat="0" applyBorder="0" applyAlignment="0" applyProtection="0"/>
    <xf numFmtId="0" fontId="65" fillId="51" borderId="0" applyNumberFormat="0" applyBorder="0" applyAlignment="0" applyProtection="0"/>
    <xf numFmtId="0" fontId="65" fillId="47" borderId="0" applyNumberFormat="0" applyBorder="0" applyAlignment="0" applyProtection="0"/>
    <xf numFmtId="0" fontId="56" fillId="26" borderId="0" applyNumberFormat="0" applyBorder="0" applyAlignment="0" applyProtection="0"/>
    <xf numFmtId="0" fontId="65" fillId="50" borderId="0" applyNumberFormat="0" applyBorder="0" applyAlignment="0" applyProtection="0"/>
    <xf numFmtId="0" fontId="64" fillId="46" borderId="0" applyNumberFormat="0" applyBorder="0" applyAlignment="0" applyProtection="0"/>
    <xf numFmtId="0" fontId="56" fillId="30" borderId="0" applyNumberFormat="0" applyBorder="0" applyAlignment="0" applyProtection="0"/>
    <xf numFmtId="0" fontId="65" fillId="49" borderId="0" applyNumberFormat="0" applyBorder="0" applyAlignment="0" applyProtection="0"/>
    <xf numFmtId="0" fontId="64" fillId="43" borderId="0" applyNumberFormat="0" applyBorder="0" applyAlignment="0" applyProtection="0"/>
    <xf numFmtId="0" fontId="56" fillId="3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0" borderId="0"/>
    <xf numFmtId="0" fontId="64" fillId="43" borderId="0" applyNumberFormat="0" applyBorder="0" applyAlignment="0" applyProtection="0"/>
    <xf numFmtId="0" fontId="64" fillId="45" borderId="0" applyNumberFormat="0" applyBorder="0" applyAlignment="0" applyProtection="0"/>
    <xf numFmtId="0" fontId="9" fillId="36" borderId="41" applyNumberFormat="0" applyFont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36" borderId="41" applyNumberFormat="0" applyFont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65" fillId="49" borderId="0" applyNumberFormat="0" applyBorder="0" applyAlignment="0" applyProtection="0"/>
    <xf numFmtId="0" fontId="65" fillId="54" borderId="0" applyNumberFormat="0" applyBorder="0" applyAlignment="0" applyProtection="0"/>
    <xf numFmtId="0" fontId="66" fillId="38" borderId="0" applyNumberFormat="0" applyBorder="0" applyAlignment="0" applyProtection="0"/>
    <xf numFmtId="0" fontId="67" fillId="55" borderId="42" applyNumberFormat="0" applyAlignment="0" applyProtection="0"/>
    <xf numFmtId="0" fontId="68" fillId="56" borderId="43" applyNumberFormat="0" applyAlignment="0" applyProtection="0"/>
    <xf numFmtId="0" fontId="69" fillId="0" borderId="0" applyNumberFormat="0" applyFill="0" applyBorder="0" applyAlignment="0" applyProtection="0"/>
    <xf numFmtId="0" fontId="70" fillId="39" borderId="0" applyNumberFormat="0" applyBorder="0" applyAlignment="0" applyProtection="0"/>
    <xf numFmtId="0" fontId="71" fillId="0" borderId="44" applyNumberFormat="0" applyFill="0" applyAlignment="0" applyProtection="0"/>
    <xf numFmtId="0" fontId="72" fillId="0" borderId="45" applyNumberFormat="0" applyFill="0" applyAlignment="0" applyProtection="0"/>
    <xf numFmtId="0" fontId="73" fillId="0" borderId="46" applyNumberFormat="0" applyFill="0" applyAlignment="0" applyProtection="0"/>
    <xf numFmtId="0" fontId="73" fillId="0" borderId="0" applyNumberFormat="0" applyFill="0" applyBorder="0" applyAlignment="0" applyProtection="0"/>
    <xf numFmtId="0" fontId="74" fillId="42" borderId="42" applyNumberFormat="0" applyAlignment="0" applyProtection="0"/>
    <xf numFmtId="0" fontId="75" fillId="0" borderId="47" applyNumberFormat="0" applyFill="0" applyAlignment="0" applyProtection="0"/>
    <xf numFmtId="0" fontId="76" fillId="57" borderId="0" applyNumberFormat="0" applyBorder="0" applyAlignment="0" applyProtection="0"/>
    <xf numFmtId="0" fontId="13" fillId="58" borderId="48" applyNumberFormat="0" applyFont="0" applyAlignment="0" applyProtection="0"/>
    <xf numFmtId="0" fontId="77" fillId="55" borderId="49" applyNumberFormat="0" applyAlignment="0" applyProtection="0"/>
    <xf numFmtId="0" fontId="13" fillId="0" borderId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41" applyNumberFormat="0" applyFont="0" applyAlignment="0" applyProtection="0"/>
    <xf numFmtId="0" fontId="9" fillId="36" borderId="41" applyNumberFormat="0" applyFont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41" applyNumberFormat="0" applyFont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13" fillId="0" borderId="0"/>
    <xf numFmtId="0" fontId="13" fillId="3" borderId="0"/>
    <xf numFmtId="0" fontId="9" fillId="29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33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2" borderId="0" applyNumberFormat="0" applyBorder="0" applyAlignment="0" applyProtection="0"/>
    <xf numFmtId="0" fontId="9" fillId="17" borderId="0" applyNumberFormat="0" applyBorder="0" applyAlignment="0" applyProtection="0"/>
    <xf numFmtId="0" fontId="9" fillId="3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33" borderId="0" applyNumberFormat="0" applyBorder="0" applyAlignment="0" applyProtection="0"/>
    <xf numFmtId="0" fontId="9" fillId="28" borderId="0" applyNumberFormat="0" applyBorder="0" applyAlignment="0" applyProtection="0"/>
    <xf numFmtId="0" fontId="9" fillId="24" borderId="0" applyNumberFormat="0" applyBorder="0" applyAlignment="0" applyProtection="0"/>
    <xf numFmtId="0" fontId="9" fillId="32" borderId="0" applyNumberFormat="0" applyBorder="0" applyAlignment="0" applyProtection="0"/>
    <xf numFmtId="0" fontId="9" fillId="28" borderId="0" applyNumberFormat="0" applyBorder="0" applyAlignment="0" applyProtection="0"/>
    <xf numFmtId="0" fontId="9" fillId="13" borderId="0" applyNumberFormat="0" applyBorder="0" applyAlignment="0" applyProtection="0"/>
    <xf numFmtId="0" fontId="9" fillId="29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29" borderId="0" applyNumberFormat="0" applyBorder="0" applyAlignment="0" applyProtection="0"/>
    <xf numFmtId="0" fontId="9" fillId="25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56" fillId="14" borderId="0" applyNumberFormat="0" applyBorder="0" applyAlignment="0" applyProtection="0"/>
    <xf numFmtId="0" fontId="56" fillId="18" borderId="0" applyNumberFormat="0" applyBorder="0" applyAlignment="0" applyProtection="0"/>
    <xf numFmtId="0" fontId="56" fillId="22" borderId="0" applyNumberFormat="0" applyBorder="0" applyAlignment="0" applyProtection="0"/>
    <xf numFmtId="0" fontId="56" fillId="26" borderId="0" applyNumberFormat="0" applyBorder="0" applyAlignment="0" applyProtection="0"/>
    <xf numFmtId="0" fontId="56" fillId="30" borderId="0" applyNumberFormat="0" applyBorder="0" applyAlignment="0" applyProtection="0"/>
    <xf numFmtId="0" fontId="56" fillId="34" borderId="0" applyNumberFormat="0" applyBorder="0" applyAlignment="0" applyProtection="0"/>
    <xf numFmtId="0" fontId="64" fillId="0" borderId="0"/>
    <xf numFmtId="169" fontId="82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56" fillId="14" borderId="0" applyNumberFormat="0" applyBorder="0" applyAlignment="0" applyProtection="0"/>
    <xf numFmtId="0" fontId="56" fillId="18" borderId="0" applyNumberFormat="0" applyBorder="0" applyAlignment="0" applyProtection="0"/>
    <xf numFmtId="0" fontId="56" fillId="22" borderId="0" applyNumberFormat="0" applyBorder="0" applyAlignment="0" applyProtection="0"/>
    <xf numFmtId="0" fontId="56" fillId="26" borderId="0" applyNumberFormat="0" applyBorder="0" applyAlignment="0" applyProtection="0"/>
    <xf numFmtId="0" fontId="56" fillId="30" borderId="0" applyNumberFormat="0" applyBorder="0" applyAlignment="0" applyProtection="0"/>
    <xf numFmtId="0" fontId="56" fillId="34" borderId="0" applyNumberFormat="0" applyBorder="0" applyAlignment="0" applyProtection="0"/>
    <xf numFmtId="0" fontId="56" fillId="11" borderId="0" applyNumberFormat="0" applyBorder="0" applyAlignment="0" applyProtection="0"/>
    <xf numFmtId="0" fontId="56" fillId="15" borderId="0" applyNumberFormat="0" applyBorder="0" applyAlignment="0" applyProtection="0"/>
    <xf numFmtId="0" fontId="56" fillId="19" borderId="0" applyNumberFormat="0" applyBorder="0" applyAlignment="0" applyProtection="0"/>
    <xf numFmtId="0" fontId="56" fillId="23" borderId="0" applyNumberFormat="0" applyBorder="0" applyAlignment="0" applyProtection="0"/>
    <xf numFmtId="0" fontId="56" fillId="27" borderId="0" applyNumberFormat="0" applyBorder="0" applyAlignment="0" applyProtection="0"/>
    <xf numFmtId="0" fontId="56" fillId="31" borderId="0" applyNumberFormat="0" applyBorder="0" applyAlignment="0" applyProtection="0"/>
    <xf numFmtId="0" fontId="46" fillId="6" borderId="0" applyNumberFormat="0" applyBorder="0" applyAlignment="0" applyProtection="0"/>
    <xf numFmtId="0" fontId="50" fillId="9" borderId="30" applyNumberFormat="0" applyAlignment="0" applyProtection="0"/>
    <xf numFmtId="0" fontId="52" fillId="10" borderId="33" applyNumberFormat="0" applyAlignment="0" applyProtection="0"/>
    <xf numFmtId="0" fontId="5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4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48" fillId="8" borderId="30" applyNumberFormat="0" applyAlignment="0" applyProtection="0"/>
    <xf numFmtId="0" fontId="51" fillId="0" borderId="32" applyNumberFormat="0" applyFill="0" applyAlignment="0" applyProtection="0"/>
    <xf numFmtId="164" fontId="64" fillId="0" borderId="0" applyFont="0" applyFill="0" applyBorder="0" applyAlignment="0" applyProtection="0"/>
    <xf numFmtId="0" fontId="7" fillId="36" borderId="41" applyNumberFormat="0" applyFont="0" applyAlignment="0" applyProtection="0"/>
    <xf numFmtId="0" fontId="7" fillId="36" borderId="41" applyNumberFormat="0" applyFont="0" applyAlignment="0" applyProtection="0"/>
    <xf numFmtId="0" fontId="7" fillId="36" borderId="41" applyNumberFormat="0" applyFont="0" applyAlignment="0" applyProtection="0"/>
    <xf numFmtId="0" fontId="7" fillId="36" borderId="41" applyNumberFormat="0" applyFont="0" applyAlignment="0" applyProtection="0"/>
    <xf numFmtId="0" fontId="47" fillId="7" borderId="0" applyNumberFormat="0" applyBorder="0" applyAlignment="0" applyProtection="0"/>
    <xf numFmtId="0" fontId="83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9" borderId="31" applyNumberFormat="0" applyAlignment="0" applyProtection="0"/>
    <xf numFmtId="0" fontId="41" fillId="0" borderId="0" applyNumberFormat="0" applyFill="0" applyBorder="0" applyAlignment="0" applyProtection="0"/>
    <xf numFmtId="0" fontId="5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13" fillId="0" borderId="0" applyNumberFormat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36" borderId="4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7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36" borderId="4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41" applyNumberFormat="0" applyFont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3" fillId="3" borderId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29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41" applyNumberFormat="0" applyFont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41" applyNumberFormat="0" applyFont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96" fillId="0" borderId="0"/>
    <xf numFmtId="0" fontId="13" fillId="0" borderId="0"/>
    <xf numFmtId="0" fontId="13" fillId="0" borderId="0"/>
    <xf numFmtId="0" fontId="13" fillId="0" borderId="0"/>
  </cellStyleXfs>
  <cellXfs count="477">
    <xf numFmtId="0" fontId="0" fillId="3" borderId="0" xfId="0"/>
    <xf numFmtId="0" fontId="15" fillId="0" borderId="0" xfId="2">
      <alignment horizontal="left"/>
    </xf>
    <xf numFmtId="0" fontId="20" fillId="3" borderId="0" xfId="0" applyFont="1"/>
    <xf numFmtId="0" fontId="19" fillId="3" borderId="0" xfId="0" applyFont="1"/>
    <xf numFmtId="0" fontId="22" fillId="3" borderId="0" xfId="0" applyFont="1"/>
    <xf numFmtId="0" fontId="14" fillId="2" borderId="0" xfId="1" applyFill="1"/>
    <xf numFmtId="0" fontId="0" fillId="2" borderId="0" xfId="0" applyFill="1"/>
    <xf numFmtId="0" fontId="15" fillId="2" borderId="0" xfId="2" applyFill="1">
      <alignment horizontal="left"/>
    </xf>
    <xf numFmtId="166" fontId="0" fillId="2" borderId="0" xfId="0" applyNumberFormat="1" applyFill="1"/>
    <xf numFmtId="0" fontId="20" fillId="2" borderId="0" xfId="0" applyFont="1" applyFill="1"/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17" fillId="2" borderId="0" xfId="6" applyFill="1"/>
    <xf numFmtId="3" fontId="0" fillId="2" borderId="0" xfId="0" applyNumberFormat="1" applyFill="1"/>
    <xf numFmtId="17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66" fontId="19" fillId="2" borderId="0" xfId="0" applyNumberFormat="1" applyFont="1" applyFill="1"/>
    <xf numFmtId="0" fontId="19" fillId="2" borderId="0" xfId="0" applyFont="1" applyFill="1"/>
    <xf numFmtId="0" fontId="22" fillId="2" borderId="0" xfId="0" applyFont="1" applyFill="1"/>
    <xf numFmtId="166" fontId="20" fillId="2" borderId="0" xfId="0" applyNumberFormat="1" applyFont="1" applyFill="1"/>
    <xf numFmtId="0" fontId="19" fillId="2" borderId="0" xfId="0" applyFont="1" applyFill="1" applyAlignment="1">
      <alignment horizontal="right"/>
    </xf>
    <xf numFmtId="0" fontId="17" fillId="2" borderId="0" xfId="0" applyFont="1" applyFill="1"/>
    <xf numFmtId="3" fontId="20" fillId="2" borderId="0" xfId="0" applyNumberFormat="1" applyFont="1" applyFill="1"/>
    <xf numFmtId="0" fontId="21" fillId="2" borderId="4" xfId="3" applyFill="1" applyBorder="1" applyAlignment="1">
      <alignment horizontal="right" vertical="top" wrapText="1"/>
    </xf>
    <xf numFmtId="0" fontId="21" fillId="2" borderId="3" xfId="3" applyFill="1" applyBorder="1" applyAlignment="1">
      <alignment horizontal="right" vertical="top" wrapText="1"/>
    </xf>
    <xf numFmtId="0" fontId="21" fillId="2" borderId="5" xfId="3" applyFill="1" applyBorder="1" applyAlignment="1">
      <alignment horizontal="right" vertical="top" wrapText="1"/>
    </xf>
    <xf numFmtId="0" fontId="21" fillId="2" borderId="5" xfId="3" applyFill="1" applyBorder="1">
      <alignment horizontal="right" vertical="center"/>
    </xf>
    <xf numFmtId="0" fontId="21" fillId="2" borderId="5" xfId="3" applyFill="1" applyBorder="1" applyAlignment="1">
      <alignment horizontal="right" vertical="top"/>
    </xf>
    <xf numFmtId="0" fontId="18" fillId="2" borderId="0" xfId="7" applyFont="1" applyFill="1"/>
    <xf numFmtId="0" fontId="21" fillId="2" borderId="3" xfId="3" applyFill="1" applyBorder="1" applyAlignment="1">
      <alignment horizontal="right" vertical="top"/>
    </xf>
    <xf numFmtId="0" fontId="16" fillId="2" borderId="2" xfId="4" applyFill="1">
      <alignment vertical="center"/>
    </xf>
    <xf numFmtId="1" fontId="20" fillId="2" borderId="2" xfId="5" applyFill="1"/>
    <xf numFmtId="0" fontId="21" fillId="2" borderId="7" xfId="3" applyFill="1" applyBorder="1" applyAlignment="1">
      <alignment horizontal="left" wrapText="1"/>
    </xf>
    <xf numFmtId="0" fontId="0" fillId="2" borderId="6" xfId="0" applyFill="1" applyBorder="1"/>
    <xf numFmtId="0" fontId="21" fillId="2" borderId="6" xfId="3" applyFill="1" applyBorder="1" applyAlignment="1"/>
    <xf numFmtId="0" fontId="21" fillId="2" borderId="2" xfId="3" applyFill="1" applyBorder="1" applyAlignment="1"/>
    <xf numFmtId="0" fontId="21" fillId="2" borderId="7" xfId="3" applyFill="1" applyBorder="1" applyAlignment="1"/>
    <xf numFmtId="0" fontId="21" fillId="2" borderId="6" xfId="3" applyFill="1" applyBorder="1" applyAlignment="1">
      <alignment wrapText="1"/>
    </xf>
    <xf numFmtId="0" fontId="21" fillId="2" borderId="2" xfId="3" applyFill="1" applyBorder="1" applyAlignment="1">
      <alignment wrapText="1"/>
    </xf>
    <xf numFmtId="3" fontId="19" fillId="2" borderId="0" xfId="0" applyNumberFormat="1" applyFont="1" applyFill="1"/>
    <xf numFmtId="3" fontId="16" fillId="2" borderId="0" xfId="4" quotePrefix="1" applyNumberFormat="1" applyFill="1" applyBorder="1" applyAlignment="1">
      <alignment horizontal="right" vertical="center"/>
    </xf>
    <xf numFmtId="3" fontId="16" fillId="2" borderId="0" xfId="4" applyNumberFormat="1" applyFill="1" applyBorder="1" applyAlignment="1">
      <alignment horizontal="right" vertical="center"/>
    </xf>
    <xf numFmtId="0" fontId="27" fillId="2" borderId="0" xfId="0" applyFont="1" applyFill="1"/>
    <xf numFmtId="0" fontId="28" fillId="2" borderId="0" xfId="6" applyFont="1" applyFill="1"/>
    <xf numFmtId="1" fontId="20" fillId="2" borderId="0" xfId="5" applyFill="1" applyBorder="1"/>
    <xf numFmtId="0" fontId="29" fillId="2" borderId="0" xfId="0" applyFont="1" applyFill="1"/>
    <xf numFmtId="166" fontId="20" fillId="2" borderId="0" xfId="5" applyNumberFormat="1" applyFill="1" applyBorder="1"/>
    <xf numFmtId="0" fontId="16" fillId="2" borderId="0" xfId="4" applyFill="1" applyBorder="1">
      <alignment vertical="center"/>
    </xf>
    <xf numFmtId="166" fontId="16" fillId="2" borderId="0" xfId="4" quotePrefix="1" applyNumberFormat="1" applyFill="1" applyBorder="1" applyAlignment="1">
      <alignment horizontal="right" vertical="center"/>
    </xf>
    <xf numFmtId="0" fontId="26" fillId="2" borderId="0" xfId="1" applyFont="1" applyFill="1"/>
    <xf numFmtId="0" fontId="26" fillId="0" borderId="0" xfId="1" applyFont="1"/>
    <xf numFmtId="0" fontId="21" fillId="2" borderId="9" xfId="3" applyFill="1" applyBorder="1" applyAlignment="1">
      <alignment horizontal="right" vertical="center" wrapText="1"/>
    </xf>
    <xf numFmtId="166" fontId="16" fillId="2" borderId="0" xfId="4" applyNumberFormat="1" applyFill="1" applyBorder="1">
      <alignment vertical="center"/>
    </xf>
    <xf numFmtId="166" fontId="16" fillId="2" borderId="0" xfId="4" applyNumberFormat="1" applyFill="1" applyBorder="1" applyAlignment="1">
      <alignment horizontal="right" vertical="center"/>
    </xf>
    <xf numFmtId="166" fontId="20" fillId="2" borderId="0" xfId="4" quotePrefix="1" applyNumberFormat="1" applyFont="1" applyFill="1" applyBorder="1" applyAlignment="1">
      <alignment horizontal="right" vertical="center"/>
    </xf>
    <xf numFmtId="0" fontId="21" fillId="2" borderId="12" xfId="3" applyFill="1" applyBorder="1" applyAlignment="1">
      <alignment horizontal="left"/>
    </xf>
    <xf numFmtId="0" fontId="21" fillId="2" borderId="8" xfId="3" applyFill="1" applyBorder="1" applyAlignment="1">
      <alignment horizontal="right" vertical="top" wrapText="1"/>
    </xf>
    <xf numFmtId="0" fontId="21" fillId="2" borderId="9" xfId="3" applyFill="1" applyBorder="1" applyAlignment="1">
      <alignment horizontal="right" vertical="top" wrapText="1"/>
    </xf>
    <xf numFmtId="0" fontId="21" fillId="2" borderId="10" xfId="3" applyFill="1" applyBorder="1" applyAlignment="1">
      <alignment horizontal="right" vertical="top" wrapText="1"/>
    </xf>
    <xf numFmtId="0" fontId="0" fillId="2" borderId="11" xfId="0" applyFill="1" applyBorder="1"/>
    <xf numFmtId="0" fontId="21" fillId="2" borderId="11" xfId="3" applyFill="1" applyBorder="1" applyAlignment="1"/>
    <xf numFmtId="0" fontId="21" fillId="2" borderId="0" xfId="3" applyFill="1" applyBorder="1" applyAlignment="1"/>
    <xf numFmtId="0" fontId="21" fillId="2" borderId="0" xfId="3" applyFill="1" applyBorder="1" applyAlignment="1">
      <alignment horizontal="left"/>
    </xf>
    <xf numFmtId="3" fontId="20" fillId="2" borderId="0" xfId="5" applyNumberFormat="1" applyFill="1" applyBorder="1"/>
    <xf numFmtId="0" fontId="21" fillId="2" borderId="6" xfId="3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21" fillId="2" borderId="11" xfId="3" applyFill="1" applyBorder="1" applyAlignment="1">
      <alignment wrapText="1"/>
    </xf>
    <xf numFmtId="0" fontId="21" fillId="2" borderId="0" xfId="3" applyFill="1" applyBorder="1" applyAlignment="1">
      <alignment wrapText="1"/>
    </xf>
    <xf numFmtId="0" fontId="21" fillId="2" borderId="7" xfId="3" applyFill="1" applyBorder="1" applyAlignment="1">
      <alignment horizontal="left"/>
    </xf>
    <xf numFmtId="0" fontId="26" fillId="2" borderId="0" xfId="1" quotePrefix="1" applyFont="1" applyFill="1" applyAlignment="1">
      <alignment horizontal="left"/>
    </xf>
    <xf numFmtId="0" fontId="18" fillId="2" borderId="0" xfId="0" quotePrefix="1" applyFont="1" applyFill="1" applyAlignment="1">
      <alignment horizontal="left"/>
    </xf>
    <xf numFmtId="0" fontId="16" fillId="2" borderId="0" xfId="4" applyFill="1" applyBorder="1" applyAlignment="1">
      <alignment horizontal="left" vertical="center" indent="2"/>
    </xf>
    <xf numFmtId="0" fontId="33" fillId="2" borderId="0" xfId="0" applyFont="1" applyFill="1"/>
    <xf numFmtId="166" fontId="16" fillId="2" borderId="2" xfId="4" applyNumberFormat="1" applyFill="1">
      <alignment vertical="center"/>
    </xf>
    <xf numFmtId="0" fontId="16" fillId="3" borderId="0" xfId="4" applyFill="1" applyBorder="1">
      <alignment vertical="center"/>
    </xf>
    <xf numFmtId="0" fontId="21" fillId="2" borderId="6" xfId="3" applyFill="1" applyBorder="1" applyAlignment="1">
      <alignment vertical="top" wrapText="1"/>
    </xf>
    <xf numFmtId="0" fontId="21" fillId="2" borderId="2" xfId="3" applyFill="1" applyBorder="1" applyAlignment="1">
      <alignment horizontal="right" vertical="top"/>
    </xf>
    <xf numFmtId="0" fontId="21" fillId="2" borderId="7" xfId="3" applyFill="1" applyBorder="1" applyAlignment="1">
      <alignment horizontal="right" vertical="top"/>
    </xf>
    <xf numFmtId="0" fontId="21" fillId="2" borderId="18" xfId="3" applyFill="1" applyBorder="1" applyAlignment="1"/>
    <xf numFmtId="0" fontId="21" fillId="2" borderId="17" xfId="3" applyFill="1" applyBorder="1" applyAlignment="1"/>
    <xf numFmtId="0" fontId="21" fillId="2" borderId="17" xfId="3" applyFill="1" applyBorder="1" applyAlignment="1">
      <alignment horizontal="left"/>
    </xf>
    <xf numFmtId="0" fontId="21" fillId="2" borderId="19" xfId="3" applyFill="1" applyBorder="1" applyAlignment="1"/>
    <xf numFmtId="0" fontId="0" fillId="2" borderId="20" xfId="0" applyFill="1" applyBorder="1"/>
    <xf numFmtId="0" fontId="18" fillId="2" borderId="0" xfId="0" applyFont="1" applyFill="1"/>
    <xf numFmtId="0" fontId="30" fillId="2" borderId="0" xfId="0" applyFont="1" applyFill="1"/>
    <xf numFmtId="166" fontId="0" fillId="2" borderId="0" xfId="0" applyNumberFormat="1" applyFill="1" applyAlignment="1">
      <alignment vertical="center"/>
    </xf>
    <xf numFmtId="0" fontId="25" fillId="0" borderId="0" xfId="8" applyAlignment="1" applyProtection="1"/>
    <xf numFmtId="0" fontId="20" fillId="3" borderId="15" xfId="0" applyFont="1" applyBorder="1"/>
    <xf numFmtId="0" fontId="21" fillId="2" borderId="6" xfId="3" applyFill="1" applyBorder="1" applyAlignment="1">
      <alignment horizontal="left"/>
    </xf>
    <xf numFmtId="0" fontId="21" fillId="2" borderId="6" xfId="3" applyFill="1" applyBorder="1" applyAlignment="1">
      <alignment horizontal="left" wrapText="1"/>
    </xf>
    <xf numFmtId="0" fontId="21" fillId="0" borderId="6" xfId="3" applyBorder="1" applyAlignment="1"/>
    <xf numFmtId="0" fontId="21" fillId="0" borderId="4" xfId="3" applyBorder="1" applyAlignment="1">
      <alignment horizontal="right" vertical="top" wrapText="1"/>
    </xf>
    <xf numFmtId="0" fontId="21" fillId="3" borderId="8" xfId="0" applyFont="1" applyBorder="1" applyAlignment="1">
      <alignment horizontal="right"/>
    </xf>
    <xf numFmtId="0" fontId="21" fillId="0" borderId="2" xfId="3" applyBorder="1" applyAlignment="1"/>
    <xf numFmtId="0" fontId="21" fillId="0" borderId="3" xfId="3" applyBorder="1" applyAlignment="1">
      <alignment horizontal="right" vertical="top" wrapText="1"/>
    </xf>
    <xf numFmtId="0" fontId="21" fillId="3" borderId="10" xfId="0" applyFont="1" applyBorder="1" applyAlignment="1">
      <alignment horizontal="right"/>
    </xf>
    <xf numFmtId="0" fontId="21" fillId="0" borderId="7" xfId="3" applyBorder="1" applyAlignment="1"/>
    <xf numFmtId="0" fontId="21" fillId="0" borderId="5" xfId="3" applyBorder="1" applyAlignment="1">
      <alignment horizontal="right" vertical="top" wrapText="1"/>
    </xf>
    <xf numFmtId="0" fontId="21" fillId="3" borderId="9" xfId="0" applyFont="1" applyBorder="1" applyAlignment="1">
      <alignment horizontal="right"/>
    </xf>
    <xf numFmtId="0" fontId="16" fillId="0" borderId="2" xfId="4">
      <alignment vertical="center"/>
    </xf>
    <xf numFmtId="1" fontId="20" fillId="0" borderId="2" xfId="5"/>
    <xf numFmtId="166" fontId="22" fillId="3" borderId="0" xfId="0" applyNumberFormat="1" applyFont="1"/>
    <xf numFmtId="0" fontId="32" fillId="3" borderId="0" xfId="0" applyFont="1" applyAlignment="1">
      <alignment horizontal="right" vertical="top" wrapText="1"/>
    </xf>
    <xf numFmtId="0" fontId="13" fillId="2" borderId="2" xfId="4" applyFont="1" applyFill="1">
      <alignment vertical="center"/>
    </xf>
    <xf numFmtId="0" fontId="20" fillId="2" borderId="0" xfId="4" applyFont="1" applyFill="1" applyBorder="1">
      <alignment vertical="center"/>
    </xf>
    <xf numFmtId="0" fontId="13" fillId="3" borderId="0" xfId="0" applyFont="1"/>
    <xf numFmtId="0" fontId="13" fillId="2" borderId="0" xfId="4" applyFont="1" applyFill="1" applyBorder="1" applyAlignment="1">
      <alignment horizontal="left" vertical="center" indent="2"/>
    </xf>
    <xf numFmtId="0" fontId="0" fillId="3" borderId="0" xfId="0" applyAlignment="1">
      <alignment horizontal="left"/>
    </xf>
    <xf numFmtId="0" fontId="16" fillId="3" borderId="2" xfId="4" applyFill="1">
      <alignment vertical="center"/>
    </xf>
    <xf numFmtId="166" fontId="20" fillId="2" borderId="0" xfId="4" applyNumberFormat="1" applyFont="1" applyFill="1" applyBorder="1" applyAlignment="1">
      <alignment horizontal="right" vertical="center"/>
    </xf>
    <xf numFmtId="3" fontId="35" fillId="2" borderId="0" xfId="0" applyNumberFormat="1" applyFont="1" applyFill="1"/>
    <xf numFmtId="0" fontId="35" fillId="2" borderId="0" xfId="0" applyFont="1" applyFill="1"/>
    <xf numFmtId="0" fontId="0" fillId="3" borderId="0" xfId="0" applyAlignment="1" applyProtection="1">
      <alignment horizontal="right"/>
      <protection locked="0"/>
    </xf>
    <xf numFmtId="0" fontId="0" fillId="0" borderId="0" xfId="0" applyFill="1"/>
    <xf numFmtId="166" fontId="19" fillId="3" borderId="0" xfId="0" applyNumberFormat="1" applyFont="1"/>
    <xf numFmtId="0" fontId="19" fillId="3" borderId="0" xfId="0" applyFont="1" applyAlignment="1">
      <alignment horizontal="right"/>
    </xf>
    <xf numFmtId="0" fontId="26" fillId="3" borderId="0" xfId="1" applyFont="1" applyFill="1"/>
    <xf numFmtId="0" fontId="15" fillId="3" borderId="0" xfId="2" applyFill="1">
      <alignment horizontal="left"/>
    </xf>
    <xf numFmtId="0" fontId="21" fillId="3" borderId="13" xfId="3" applyFill="1" applyBorder="1" applyAlignment="1">
      <alignment horizontal="right" vertical="center" wrapText="1"/>
    </xf>
    <xf numFmtId="1" fontId="20" fillId="3" borderId="2" xfId="5" applyFill="1"/>
    <xf numFmtId="1" fontId="20" fillId="3" borderId="0" xfId="5" applyFill="1" applyBorder="1" applyAlignment="1">
      <alignment horizontal="right"/>
    </xf>
    <xf numFmtId="9" fontId="20" fillId="3" borderId="0" xfId="0" applyNumberFormat="1" applyFont="1"/>
    <xf numFmtId="0" fontId="20" fillId="3" borderId="0" xfId="0" applyFont="1" applyAlignment="1">
      <alignment horizontal="right"/>
    </xf>
    <xf numFmtId="0" fontId="24" fillId="3" borderId="0" xfId="0" applyFont="1"/>
    <xf numFmtId="165" fontId="19" fillId="3" borderId="0" xfId="0" applyNumberFormat="1" applyFont="1"/>
    <xf numFmtId="9" fontId="19" fillId="3" borderId="0" xfId="9" applyFont="1" applyFill="1" applyBorder="1"/>
    <xf numFmtId="167" fontId="19" fillId="3" borderId="0" xfId="10" applyNumberFormat="1" applyFont="1" applyFill="1" applyBorder="1"/>
    <xf numFmtId="3" fontId="0" fillId="3" borderId="0" xfId="0" applyNumberFormat="1"/>
    <xf numFmtId="0" fontId="21" fillId="3" borderId="3" xfId="3" applyFill="1" applyBorder="1" applyAlignment="1">
      <alignment horizontal="right" vertical="top"/>
    </xf>
    <xf numFmtId="0" fontId="21" fillId="3" borderId="3" xfId="3" applyFill="1" applyBorder="1" applyAlignment="1">
      <alignment horizontal="right" vertical="top" wrapText="1"/>
    </xf>
    <xf numFmtId="0" fontId="21" fillId="3" borderId="10" xfId="3" applyFill="1" applyBorder="1" applyAlignment="1">
      <alignment horizontal="right" vertical="top" wrapText="1"/>
    </xf>
    <xf numFmtId="0" fontId="21" fillId="3" borderId="5" xfId="3" applyFill="1" applyBorder="1" applyAlignment="1">
      <alignment horizontal="right" vertical="top"/>
    </xf>
    <xf numFmtId="0" fontId="21" fillId="3" borderId="5" xfId="3" applyFill="1" applyBorder="1" applyAlignment="1">
      <alignment horizontal="right" vertical="top" wrapText="1"/>
    </xf>
    <xf numFmtId="0" fontId="21" fillId="3" borderId="9" xfId="3" applyFill="1" applyBorder="1" applyAlignment="1">
      <alignment horizontal="right" vertical="top" wrapText="1"/>
    </xf>
    <xf numFmtId="0" fontId="13" fillId="0" borderId="2" xfId="4" applyFont="1">
      <alignment vertical="center"/>
    </xf>
    <xf numFmtId="0" fontId="13" fillId="2" borderId="17" xfId="4" applyFont="1" applyFill="1" applyBorder="1">
      <alignment vertical="center"/>
    </xf>
    <xf numFmtId="0" fontId="21" fillId="3" borderId="11" xfId="3" applyFill="1" applyBorder="1" applyAlignment="1"/>
    <xf numFmtId="0" fontId="21" fillId="3" borderId="4" xfId="3" applyFill="1" applyBorder="1" applyAlignment="1">
      <alignment vertical="top" wrapText="1"/>
    </xf>
    <xf numFmtId="0" fontId="21" fillId="3" borderId="0" xfId="3" applyFill="1" applyBorder="1" applyAlignment="1"/>
    <xf numFmtId="0" fontId="21" fillId="3" borderId="0" xfId="3" applyFill="1" applyBorder="1" applyAlignment="1">
      <alignment horizontal="left"/>
    </xf>
    <xf numFmtId="0" fontId="21" fillId="3" borderId="12" xfId="3" applyFill="1" applyBorder="1" applyAlignment="1"/>
    <xf numFmtId="0" fontId="13" fillId="3" borderId="2" xfId="4" applyFont="1" applyFill="1">
      <alignment vertical="center"/>
    </xf>
    <xf numFmtId="1" fontId="20" fillId="3" borderId="0" xfId="5" applyFill="1" applyBorder="1"/>
    <xf numFmtId="166" fontId="20" fillId="3" borderId="0" xfId="5" applyNumberFormat="1" applyFill="1" applyBorder="1"/>
    <xf numFmtId="0" fontId="18" fillId="3" borderId="0" xfId="0" applyFont="1"/>
    <xf numFmtId="3" fontId="0" fillId="3" borderId="0" xfId="0" applyNumberFormat="1" applyAlignment="1">
      <alignment vertical="center"/>
    </xf>
    <xf numFmtId="0" fontId="19" fillId="0" borderId="0" xfId="7"/>
    <xf numFmtId="0" fontId="40" fillId="0" borderId="0" xfId="0" applyFont="1" applyFill="1" applyAlignment="1">
      <alignment vertical="center"/>
    </xf>
    <xf numFmtId="166" fontId="20" fillId="2" borderId="0" xfId="4" applyNumberFormat="1" applyFont="1" applyFill="1" applyBorder="1">
      <alignment vertical="center"/>
    </xf>
    <xf numFmtId="0" fontId="20" fillId="0" borderId="0" xfId="0" applyFont="1" applyFill="1"/>
    <xf numFmtId="0" fontId="13" fillId="2" borderId="2" xfId="51" applyFill="1">
      <alignment vertical="center"/>
    </xf>
    <xf numFmtId="0" fontId="13" fillId="2" borderId="0" xfId="0" applyFont="1" applyFill="1"/>
    <xf numFmtId="165" fontId="19" fillId="2" borderId="0" xfId="0" applyNumberFormat="1" applyFont="1" applyFill="1"/>
    <xf numFmtId="166" fontId="0" fillId="3" borderId="0" xfId="0" applyNumberFormat="1"/>
    <xf numFmtId="166" fontId="20" fillId="2" borderId="0" xfId="0" applyNumberFormat="1" applyFont="1" applyFill="1" applyAlignment="1">
      <alignment vertical="center"/>
    </xf>
    <xf numFmtId="0" fontId="57" fillId="3" borderId="0" xfId="0" applyFont="1"/>
    <xf numFmtId="1" fontId="19" fillId="2" borderId="0" xfId="0" applyNumberFormat="1" applyFont="1" applyFill="1"/>
    <xf numFmtId="3" fontId="13" fillId="2" borderId="0" xfId="51" applyNumberFormat="1" applyFill="1" applyBorder="1">
      <alignment vertical="center"/>
    </xf>
    <xf numFmtId="0" fontId="13" fillId="2" borderId="2" xfId="4" applyFont="1" applyFill="1" applyAlignment="1">
      <alignment horizontal="left" vertical="center" indent="1"/>
    </xf>
    <xf numFmtId="166" fontId="13" fillId="2" borderId="0" xfId="0" applyNumberFormat="1" applyFont="1" applyFill="1"/>
    <xf numFmtId="0" fontId="13" fillId="2" borderId="2" xfId="4" applyFont="1" applyFill="1" applyAlignment="1">
      <alignment horizontal="left" vertical="center" indent="4"/>
    </xf>
    <xf numFmtId="3" fontId="20" fillId="2" borderId="0" xfId="0" applyNumberFormat="1" applyFont="1" applyFill="1" applyAlignment="1">
      <alignment vertical="center"/>
    </xf>
    <xf numFmtId="3" fontId="20" fillId="2" borderId="2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horizontal="right" vertical="center"/>
    </xf>
    <xf numFmtId="164" fontId="19" fillId="3" borderId="0" xfId="10" applyFont="1" applyFill="1" applyBorder="1"/>
    <xf numFmtId="3" fontId="13" fillId="3" borderId="0" xfId="51" applyNumberFormat="1" applyFill="1" applyBorder="1" applyAlignment="1">
      <alignment horizontal="right" vertical="center"/>
    </xf>
    <xf numFmtId="0" fontId="20" fillId="2" borderId="11" xfId="4" applyFont="1" applyFill="1" applyBorder="1">
      <alignment vertical="center"/>
    </xf>
    <xf numFmtId="0" fontId="25" fillId="2" borderId="0" xfId="8" applyFill="1" applyAlignment="1" applyProtection="1"/>
    <xf numFmtId="0" fontId="20" fillId="2" borderId="2" xfId="4" applyFont="1" applyFill="1">
      <alignment vertical="center"/>
    </xf>
    <xf numFmtId="3" fontId="16" fillId="3" borderId="2" xfId="4" applyNumberFormat="1" applyFill="1">
      <alignment vertical="center"/>
    </xf>
    <xf numFmtId="3" fontId="13" fillId="0" borderId="0" xfId="4" applyNumberFormat="1" applyFont="1" applyBorder="1" applyAlignment="1">
      <alignment horizontal="right" vertical="center"/>
    </xf>
    <xf numFmtId="3" fontId="13" fillId="2" borderId="10" xfId="4" quotePrefix="1" applyNumberFormat="1" applyFont="1" applyFill="1" applyBorder="1" applyAlignment="1">
      <alignment horizontal="right" vertical="center"/>
    </xf>
    <xf numFmtId="3" fontId="20" fillId="2" borderId="10" xfId="4" quotePrefix="1" applyNumberFormat="1" applyFont="1" applyFill="1" applyBorder="1" applyAlignment="1">
      <alignment horizontal="right" vertical="center"/>
    </xf>
    <xf numFmtId="0" fontId="15" fillId="2" borderId="0" xfId="2" applyFill="1" applyAlignment="1"/>
    <xf numFmtId="168" fontId="0" fillId="3" borderId="0" xfId="0" applyNumberFormat="1"/>
    <xf numFmtId="3" fontId="0" fillId="3" borderId="0" xfId="0" applyNumberFormat="1" applyAlignment="1" applyProtection="1">
      <alignment horizontal="right"/>
      <protection locked="0"/>
    </xf>
    <xf numFmtId="0" fontId="21" fillId="2" borderId="4" xfId="3" applyFill="1" applyBorder="1" applyAlignment="1">
      <alignment horizontal="right" wrapText="1"/>
    </xf>
    <xf numFmtId="0" fontId="20" fillId="0" borderId="20" xfId="0" applyFont="1" applyFill="1" applyBorder="1"/>
    <xf numFmtId="0" fontId="20" fillId="2" borderId="20" xfId="0" applyFont="1" applyFill="1" applyBorder="1"/>
    <xf numFmtId="0" fontId="21" fillId="2" borderId="36" xfId="3" applyFill="1" applyBorder="1" applyAlignment="1">
      <alignment horizontal="right" wrapText="1"/>
    </xf>
    <xf numFmtId="4" fontId="0" fillId="3" borderId="0" xfId="0" applyNumberFormat="1"/>
    <xf numFmtId="4" fontId="0" fillId="2" borderId="0" xfId="0" applyNumberFormat="1" applyFill="1"/>
    <xf numFmtId="41" fontId="20" fillId="2" borderId="0" xfId="51" applyNumberFormat="1" applyFont="1" applyFill="1" applyBorder="1">
      <alignment vertical="center"/>
    </xf>
    <xf numFmtId="3" fontId="13" fillId="3" borderId="10" xfId="4" quotePrefix="1" applyNumberFormat="1" applyFont="1" applyFill="1" applyBorder="1" applyAlignment="1">
      <alignment horizontal="right" vertical="center"/>
    </xf>
    <xf numFmtId="3" fontId="13" fillId="0" borderId="8" xfId="4" applyNumberFormat="1" applyFont="1" applyBorder="1" applyAlignment="1">
      <alignment horizontal="left" vertical="center"/>
    </xf>
    <xf numFmtId="0" fontId="21" fillId="2" borderId="8" xfId="3" applyFill="1" applyBorder="1" applyAlignment="1">
      <alignment horizontal="left" wrapText="1"/>
    </xf>
    <xf numFmtId="0" fontId="21" fillId="2" borderId="8" xfId="3" applyFill="1" applyBorder="1" applyAlignment="1">
      <alignment horizontal="right" wrapText="1"/>
    </xf>
    <xf numFmtId="3" fontId="13" fillId="0" borderId="0" xfId="4" applyNumberFormat="1" applyFont="1" applyBorder="1" applyAlignment="1">
      <alignment horizontal="left" vertical="center"/>
    </xf>
    <xf numFmtId="3" fontId="19" fillId="3" borderId="0" xfId="0" applyNumberFormat="1" applyFont="1"/>
    <xf numFmtId="3" fontId="0" fillId="0" borderId="0" xfId="0" applyNumberFormat="1" applyFill="1"/>
    <xf numFmtId="166" fontId="38" fillId="2" borderId="0" xfId="4" applyNumberFormat="1" applyFont="1" applyFill="1" applyBorder="1">
      <alignment vertical="center"/>
    </xf>
    <xf numFmtId="0" fontId="20" fillId="2" borderId="0" xfId="51" applyFont="1" applyFill="1" applyBorder="1">
      <alignment vertical="center"/>
    </xf>
    <xf numFmtId="41" fontId="20" fillId="0" borderId="0" xfId="0" applyNumberFormat="1" applyFont="1" applyFill="1"/>
    <xf numFmtId="3" fontId="20" fillId="3" borderId="0" xfId="0" applyNumberFormat="1" applyFont="1" applyAlignment="1">
      <alignment horizontal="right" vertical="center"/>
    </xf>
    <xf numFmtId="3" fontId="20" fillId="4" borderId="0" xfId="51" applyNumberFormat="1" applyFont="1" applyFill="1" applyBorder="1">
      <alignment vertical="center"/>
    </xf>
    <xf numFmtId="3" fontId="20" fillId="4" borderId="0" xfId="0" applyNumberFormat="1" applyFont="1" applyFill="1" applyAlignment="1">
      <alignment horizontal="right" vertical="center"/>
    </xf>
    <xf numFmtId="3" fontId="20" fillId="35" borderId="0" xfId="51" applyNumberFormat="1" applyFont="1" applyFill="1" applyBorder="1">
      <alignment vertical="center"/>
    </xf>
    <xf numFmtId="0" fontId="86" fillId="2" borderId="0" xfId="0" applyFont="1" applyFill="1"/>
    <xf numFmtId="0" fontId="87" fillId="2" borderId="0" xfId="0" applyFont="1" applyFill="1"/>
    <xf numFmtId="3" fontId="87" fillId="2" borderId="0" xfId="0" applyNumberFormat="1" applyFont="1" applyFill="1"/>
    <xf numFmtId="3" fontId="88" fillId="3" borderId="0" xfId="0" applyNumberFormat="1" applyFont="1"/>
    <xf numFmtId="0" fontId="90" fillId="2" borderId="5" xfId="3" applyFont="1" applyFill="1" applyBorder="1">
      <alignment horizontal="right" vertical="center"/>
    </xf>
    <xf numFmtId="41" fontId="0" fillId="2" borderId="0" xfId="0" applyNumberFormat="1" applyFill="1"/>
    <xf numFmtId="0" fontId="38" fillId="2" borderId="2" xfId="4" applyFont="1" applyFill="1">
      <alignment vertical="center"/>
    </xf>
    <xf numFmtId="0" fontId="91" fillId="2" borderId="3" xfId="3" applyFont="1" applyFill="1" applyBorder="1" applyAlignment="1">
      <alignment horizontal="right" vertical="top"/>
    </xf>
    <xf numFmtId="0" fontId="91" fillId="2" borderId="3" xfId="3" applyFont="1" applyFill="1" applyBorder="1" applyAlignment="1">
      <alignment horizontal="right" vertical="top" wrapText="1"/>
    </xf>
    <xf numFmtId="0" fontId="91" fillId="2" borderId="5" xfId="3" applyFont="1" applyFill="1" applyBorder="1" applyAlignment="1">
      <alignment horizontal="right" vertical="top"/>
    </xf>
    <xf numFmtId="0" fontId="91" fillId="2" borderId="5" xfId="3" applyFont="1" applyFill="1" applyBorder="1" applyAlignment="1">
      <alignment horizontal="right" vertical="top" wrapText="1"/>
    </xf>
    <xf numFmtId="41" fontId="20" fillId="2" borderId="0" xfId="51" quotePrefix="1" applyNumberFormat="1" applyFont="1" applyFill="1" applyBorder="1" applyAlignment="1">
      <alignment horizontal="right" vertical="center"/>
    </xf>
    <xf numFmtId="41" fontId="20" fillId="0" borderId="0" xfId="51" applyNumberFormat="1" applyFont="1" applyBorder="1" applyAlignment="1">
      <alignment horizontal="right" vertical="center"/>
    </xf>
    <xf numFmtId="3" fontId="20" fillId="2" borderId="0" xfId="4" quotePrefix="1" applyNumberFormat="1" applyFont="1" applyFill="1" applyBorder="1" applyAlignment="1">
      <alignment horizontal="right" vertical="center"/>
    </xf>
    <xf numFmtId="0" fontId="19" fillId="0" borderId="0" xfId="0" applyFont="1" applyFill="1"/>
    <xf numFmtId="3" fontId="13" fillId="2" borderId="2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13" fillId="3" borderId="0" xfId="0" applyNumberFormat="1" applyFont="1"/>
    <xf numFmtId="3" fontId="13" fillId="3" borderId="0" xfId="0" applyNumberFormat="1" applyFont="1" applyAlignment="1">
      <alignment vertical="center"/>
    </xf>
    <xf numFmtId="3" fontId="13" fillId="3" borderId="0" xfId="0" applyNumberFormat="1" applyFont="1" applyAlignment="1">
      <alignment horizontal="right" vertical="center"/>
    </xf>
    <xf numFmtId="0" fontId="13" fillId="3" borderId="0" xfId="0" applyFont="1" applyAlignment="1">
      <alignment horizontal="right"/>
    </xf>
    <xf numFmtId="0" fontId="13" fillId="2" borderId="6" xfId="0" applyFont="1" applyFill="1" applyBorder="1"/>
    <xf numFmtId="3" fontId="13" fillId="2" borderId="0" xfId="0" applyNumberFormat="1" applyFont="1" applyFill="1"/>
    <xf numFmtId="1" fontId="19" fillId="3" borderId="0" xfId="0" applyNumberFormat="1" applyFont="1"/>
    <xf numFmtId="1" fontId="0" fillId="0" borderId="0" xfId="0" applyNumberFormat="1" applyFill="1"/>
    <xf numFmtId="3" fontId="16" fillId="0" borderId="2" xfId="4" applyNumberFormat="1">
      <alignment vertical="center"/>
    </xf>
    <xf numFmtId="3" fontId="13" fillId="0" borderId="2" xfId="4" applyNumberFormat="1" applyFont="1" applyAlignment="1">
      <alignment horizontal="right" vertical="center"/>
    </xf>
    <xf numFmtId="3" fontId="16" fillId="0" borderId="2" xfId="4" quotePrefix="1" applyNumberFormat="1" applyAlignment="1">
      <alignment horizontal="right" vertical="center"/>
    </xf>
    <xf numFmtId="3" fontId="13" fillId="0" borderId="2" xfId="4" applyNumberFormat="1" applyFont="1">
      <alignment vertical="center"/>
    </xf>
    <xf numFmtId="3" fontId="16" fillId="0" borderId="10" xfId="4" applyNumberFormat="1" applyBorder="1">
      <alignment vertical="center"/>
    </xf>
    <xf numFmtId="3" fontId="20" fillId="0" borderId="2" xfId="4" quotePrefix="1" applyNumberFormat="1" applyFont="1" applyAlignment="1">
      <alignment horizontal="right" vertical="center"/>
    </xf>
    <xf numFmtId="3" fontId="20" fillId="0" borderId="10" xfId="4" quotePrefix="1" applyNumberFormat="1" applyFont="1" applyBorder="1" applyAlignment="1">
      <alignment horizontal="right" vertical="center"/>
    </xf>
    <xf numFmtId="3" fontId="20" fillId="0" borderId="17" xfId="5" applyNumberFormat="1" applyBorder="1"/>
    <xf numFmtId="3" fontId="20" fillId="0" borderId="26" xfId="5" applyNumberFormat="1" applyBorder="1"/>
    <xf numFmtId="0" fontId="13" fillId="3" borderId="17" xfId="4" applyFont="1" applyFill="1" applyBorder="1">
      <alignment vertical="center"/>
    </xf>
    <xf numFmtId="3" fontId="85" fillId="3" borderId="2" xfId="4" applyNumberFormat="1" applyFont="1" applyFill="1">
      <alignment vertical="center"/>
    </xf>
    <xf numFmtId="3" fontId="13" fillId="35" borderId="17" xfId="51" applyNumberFormat="1" applyFill="1" applyBorder="1" applyAlignment="1">
      <alignment horizontal="right" vertical="center"/>
    </xf>
    <xf numFmtId="3" fontId="13" fillId="3" borderId="17" xfId="4" applyNumberFormat="1" applyFont="1" applyFill="1" applyBorder="1" applyAlignment="1">
      <alignment horizontal="right" vertical="center"/>
    </xf>
    <xf numFmtId="3" fontId="0" fillId="3" borderId="17" xfId="4" applyNumberFormat="1" applyFont="1" applyFill="1" applyBorder="1" applyAlignment="1">
      <alignment horizontal="right" vertical="center"/>
    </xf>
    <xf numFmtId="3" fontId="13" fillId="35" borderId="16" xfId="0" applyNumberFormat="1" applyFont="1" applyFill="1" applyBorder="1"/>
    <xf numFmtId="3" fontId="13" fillId="35" borderId="26" xfId="0" applyNumberFormat="1" applyFont="1" applyFill="1" applyBorder="1"/>
    <xf numFmtId="3" fontId="13" fillId="35" borderId="17" xfId="4" applyNumberFormat="1" applyFont="1" applyFill="1" applyBorder="1" applyAlignment="1">
      <alignment horizontal="right" vertical="center"/>
    </xf>
    <xf numFmtId="3" fontId="0" fillId="3" borderId="2" xfId="4" quotePrefix="1" applyNumberFormat="1" applyFont="1" applyFill="1" applyAlignment="1">
      <alignment horizontal="right" vertical="center"/>
    </xf>
    <xf numFmtId="3" fontId="13" fillId="0" borderId="17" xfId="51" applyNumberFormat="1" applyBorder="1">
      <alignment vertical="center"/>
    </xf>
    <xf numFmtId="3" fontId="13" fillId="0" borderId="17" xfId="51" applyNumberFormat="1" applyBorder="1" applyAlignment="1">
      <alignment horizontal="right" vertical="center"/>
    </xf>
    <xf numFmtId="3" fontId="20" fillId="0" borderId="17" xfId="51" applyNumberFormat="1" applyFont="1" applyBorder="1">
      <alignment vertical="center"/>
    </xf>
    <xf numFmtId="0" fontId="0" fillId="3" borderId="2" xfId="4" applyFont="1" applyFill="1">
      <alignment vertical="center"/>
    </xf>
    <xf numFmtId="41" fontId="13" fillId="3" borderId="0" xfId="51" applyNumberFormat="1" applyFill="1" applyBorder="1">
      <alignment vertical="center"/>
    </xf>
    <xf numFmtId="41" fontId="20" fillId="3" borderId="0" xfId="51" applyNumberFormat="1" applyFont="1" applyFill="1" applyBorder="1">
      <alignment vertical="center"/>
    </xf>
    <xf numFmtId="41" fontId="13" fillId="0" borderId="2" xfId="51" applyNumberFormat="1" applyAlignment="1">
      <alignment horizontal="right" vertical="center"/>
    </xf>
    <xf numFmtId="41" fontId="13" fillId="0" borderId="3" xfId="0" applyNumberFormat="1" applyFont="1" applyFill="1" applyBorder="1"/>
    <xf numFmtId="41" fontId="20" fillId="0" borderId="3" xfId="0" applyNumberFormat="1" applyFont="1" applyFill="1" applyBorder="1"/>
    <xf numFmtId="3" fontId="16" fillId="3" borderId="2" xfId="4" quotePrefix="1" applyNumberFormat="1" applyFill="1" applyAlignment="1">
      <alignment horizontal="right" vertical="center"/>
    </xf>
    <xf numFmtId="3" fontId="16" fillId="3" borderId="0" xfId="4" applyNumberFormat="1" applyFill="1" applyBorder="1">
      <alignment vertical="center"/>
    </xf>
    <xf numFmtId="3" fontId="13" fillId="3" borderId="2" xfId="4" applyNumberFormat="1" applyFont="1" applyFill="1" applyAlignment="1">
      <alignment horizontal="right" vertical="center"/>
    </xf>
    <xf numFmtId="3" fontId="13" fillId="3" borderId="0" xfId="4" applyNumberFormat="1" applyFont="1" applyFill="1" applyBorder="1" applyAlignment="1">
      <alignment horizontal="right" vertical="center"/>
    </xf>
    <xf numFmtId="3" fontId="20" fillId="3" borderId="2" xfId="5" applyNumberFormat="1" applyFill="1"/>
    <xf numFmtId="3" fontId="20" fillId="3" borderId="0" xfId="5" applyNumberFormat="1" applyFill="1" applyBorder="1"/>
    <xf numFmtId="0" fontId="19" fillId="3" borderId="0" xfId="7" applyFill="1"/>
    <xf numFmtId="0" fontId="17" fillId="0" borderId="0" xfId="6"/>
    <xf numFmtId="0" fontId="19" fillId="0" borderId="0" xfId="0" applyFont="1" applyFill="1" applyAlignment="1">
      <alignment horizontal="left" vertical="center" wrapText="1"/>
    </xf>
    <xf numFmtId="166" fontId="19" fillId="0" borderId="0" xfId="0" applyNumberFormat="1" applyFont="1" applyFill="1"/>
    <xf numFmtId="0" fontId="17" fillId="3" borderId="0" xfId="6" applyFill="1"/>
    <xf numFmtId="3" fontId="13" fillId="3" borderId="2" xfId="51" applyNumberFormat="1" applyFill="1">
      <alignment vertical="center"/>
    </xf>
    <xf numFmtId="0" fontId="13" fillId="3" borderId="0" xfId="4" applyFont="1" applyFill="1" applyBorder="1">
      <alignment vertical="center"/>
    </xf>
    <xf numFmtId="0" fontId="20" fillId="3" borderId="0" xfId="4" applyFont="1" applyFill="1" applyBorder="1">
      <alignment vertical="center"/>
    </xf>
    <xf numFmtId="168" fontId="20" fillId="3" borderId="2" xfId="0" applyNumberFormat="1" applyFont="1" applyBorder="1" applyAlignment="1">
      <alignment vertical="center"/>
    </xf>
    <xf numFmtId="168" fontId="0" fillId="3" borderId="2" xfId="0" applyNumberFormat="1" applyBorder="1" applyAlignment="1">
      <alignment vertical="center"/>
    </xf>
    <xf numFmtId="168" fontId="0" fillId="3" borderId="10" xfId="0" applyNumberFormat="1" applyBorder="1" applyAlignment="1">
      <alignment vertical="center"/>
    </xf>
    <xf numFmtId="168" fontId="20" fillId="3" borderId="0" xfId="0" applyNumberFormat="1" applyFont="1" applyAlignment="1">
      <alignment vertical="center"/>
    </xf>
    <xf numFmtId="168" fontId="0" fillId="3" borderId="2" xfId="0" applyNumberFormat="1" applyBorder="1" applyAlignment="1">
      <alignment horizontal="right" vertical="center"/>
    </xf>
    <xf numFmtId="168" fontId="13" fillId="3" borderId="2" xfId="0" applyNumberFormat="1" applyFont="1" applyBorder="1" applyAlignment="1">
      <alignment horizontal="right" vertical="center"/>
    </xf>
    <xf numFmtId="168" fontId="20" fillId="3" borderId="2" xfId="0" applyNumberFormat="1" applyFont="1" applyBorder="1" applyAlignment="1">
      <alignment horizontal="right" vertical="center"/>
    </xf>
    <xf numFmtId="168" fontId="20" fillId="3" borderId="0" xfId="0" applyNumberFormat="1" applyFont="1" applyAlignment="1">
      <alignment horizontal="right" vertical="center"/>
    </xf>
    <xf numFmtId="168" fontId="13" fillId="3" borderId="2" xfId="0" applyNumberFormat="1" applyFont="1" applyBorder="1" applyAlignment="1">
      <alignment vertical="center"/>
    </xf>
    <xf numFmtId="168" fontId="13" fillId="3" borderId="10" xfId="0" applyNumberFormat="1" applyFont="1" applyBorder="1" applyAlignment="1">
      <alignment horizontal="right" vertical="center"/>
    </xf>
    <xf numFmtId="168" fontId="20" fillId="3" borderId="10" xfId="0" applyNumberFormat="1" applyFont="1" applyBorder="1" applyAlignment="1">
      <alignment horizontal="right" vertical="center"/>
    </xf>
    <xf numFmtId="3" fontId="13" fillId="2" borderId="0" xfId="0" applyNumberFormat="1" applyFont="1" applyFill="1" applyAlignment="1">
      <alignment vertical="center"/>
    </xf>
    <xf numFmtId="3" fontId="20" fillId="2" borderId="10" xfId="0" applyNumberFormat="1" applyFont="1" applyFill="1" applyBorder="1" applyAlignment="1">
      <alignment vertical="center"/>
    </xf>
    <xf numFmtId="0" fontId="21" fillId="3" borderId="5" xfId="3" applyFill="1" applyBorder="1" applyAlignment="1">
      <alignment horizontal="right" wrapText="1"/>
    </xf>
    <xf numFmtId="3" fontId="89" fillId="3" borderId="2" xfId="4" applyNumberFormat="1" applyFont="1" applyFill="1">
      <alignment vertical="center"/>
    </xf>
    <xf numFmtId="0" fontId="21" fillId="2" borderId="10" xfId="3" applyFill="1" applyBorder="1" applyAlignment="1">
      <alignment horizontal="right" vertical="top"/>
    </xf>
    <xf numFmtId="166" fontId="0" fillId="3" borderId="16" xfId="0" applyNumberFormat="1" applyBorder="1" applyAlignment="1">
      <alignment horizontal="right" vertical="center"/>
    </xf>
    <xf numFmtId="3" fontId="85" fillId="3" borderId="2" xfId="4" applyNumberFormat="1" applyFont="1" applyFill="1" applyAlignment="1">
      <alignment horizontal="right" vertical="center"/>
    </xf>
    <xf numFmtId="3" fontId="0" fillId="3" borderId="17" xfId="0" applyNumberFormat="1" applyBorder="1" applyAlignment="1">
      <alignment horizontal="right" vertical="center"/>
    </xf>
    <xf numFmtId="166" fontId="13" fillId="3" borderId="16" xfId="0" applyNumberFormat="1" applyFont="1" applyBorder="1" applyAlignment="1">
      <alignment horizontal="right" vertical="center"/>
    </xf>
    <xf numFmtId="3" fontId="0" fillId="3" borderId="35" xfId="0" applyNumberFormat="1" applyBorder="1" applyAlignment="1">
      <alignment horizontal="right" vertical="center"/>
    </xf>
    <xf numFmtId="3" fontId="0" fillId="3" borderId="26" xfId="0" applyNumberFormat="1" applyBorder="1" applyAlignment="1">
      <alignment horizontal="right" vertical="center"/>
    </xf>
    <xf numFmtId="166" fontId="13" fillId="3" borderId="26" xfId="0" applyNumberFormat="1" applyFont="1" applyBorder="1" applyAlignment="1">
      <alignment horizontal="right" vertical="center"/>
    </xf>
    <xf numFmtId="3" fontId="13" fillId="35" borderId="35" xfId="51" applyNumberFormat="1" applyFill="1" applyBorder="1" applyAlignment="1">
      <alignment horizontal="right" vertical="center"/>
    </xf>
    <xf numFmtId="3" fontId="13" fillId="35" borderId="26" xfId="51" applyNumberFormat="1" applyFill="1" applyBorder="1" applyAlignment="1">
      <alignment horizontal="right" vertical="center"/>
    </xf>
    <xf numFmtId="3" fontId="20" fillId="35" borderId="17" xfId="51" applyNumberFormat="1" applyFont="1" applyFill="1" applyBorder="1" applyAlignment="1">
      <alignment horizontal="right" vertical="center"/>
    </xf>
    <xf numFmtId="3" fontId="20" fillId="35" borderId="26" xfId="51" applyNumberFormat="1" applyFont="1" applyFill="1" applyBorder="1" applyAlignment="1">
      <alignment horizontal="right" vertical="center"/>
    </xf>
    <xf numFmtId="3" fontId="85" fillId="3" borderId="2" xfId="51" applyNumberFormat="1" applyFont="1" applyFill="1">
      <alignment vertical="center"/>
    </xf>
    <xf numFmtId="0" fontId="20" fillId="2" borderId="6" xfId="4" applyFont="1" applyFill="1" applyBorder="1">
      <alignment vertical="center"/>
    </xf>
    <xf numFmtId="3" fontId="20" fillId="3" borderId="2" xfId="4" quotePrefix="1" applyNumberFormat="1" applyFont="1" applyFill="1" applyAlignment="1">
      <alignment horizontal="right" vertical="center"/>
    </xf>
    <xf numFmtId="3" fontId="20" fillId="3" borderId="2" xfId="4" applyNumberFormat="1" applyFont="1" applyFill="1">
      <alignment vertical="center"/>
    </xf>
    <xf numFmtId="3" fontId="20" fillId="3" borderId="0" xfId="4" applyNumberFormat="1" applyFont="1" applyFill="1" applyBorder="1">
      <alignment vertical="center"/>
    </xf>
    <xf numFmtId="0" fontId="13" fillId="3" borderId="1" xfId="3" applyFont="1" applyFill="1" applyAlignment="1">
      <alignment horizontal="right" vertical="center" wrapText="1"/>
    </xf>
    <xf numFmtId="0" fontId="13" fillId="3" borderId="13" xfId="3" applyFont="1" applyFill="1" applyBorder="1" applyAlignment="1">
      <alignment horizontal="right" vertical="center" wrapText="1"/>
    </xf>
    <xf numFmtId="0" fontId="21" fillId="3" borderId="7" xfId="3" applyFill="1" applyBorder="1" applyAlignment="1">
      <alignment horizontal="left" vertical="center" wrapText="1"/>
    </xf>
    <xf numFmtId="165" fontId="87" fillId="2" borderId="0" xfId="0" applyNumberFormat="1" applyFont="1" applyFill="1"/>
    <xf numFmtId="3" fontId="20" fillId="0" borderId="2" xfId="0" applyNumberFormat="1" applyFont="1" applyFill="1" applyBorder="1" applyAlignment="1">
      <alignment vertical="center"/>
    </xf>
    <xf numFmtId="3" fontId="20" fillId="0" borderId="10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Alignment="1">
      <alignment horizontal="left" vertical="center" wrapText="1"/>
    </xf>
    <xf numFmtId="3" fontId="13" fillId="0" borderId="10" xfId="0" applyNumberFormat="1" applyFont="1" applyFill="1" applyBorder="1" applyAlignment="1">
      <alignment vertical="center"/>
    </xf>
    <xf numFmtId="3" fontId="85" fillId="0" borderId="0" xfId="4" applyNumberFormat="1" applyFont="1" applyBorder="1">
      <alignment vertical="center"/>
    </xf>
    <xf numFmtId="3" fontId="85" fillId="0" borderId="2" xfId="4" applyNumberFormat="1" applyFont="1">
      <alignment vertical="center"/>
    </xf>
    <xf numFmtId="3" fontId="20" fillId="0" borderId="2" xfId="5" applyNumberFormat="1"/>
    <xf numFmtId="3" fontId="20" fillId="0" borderId="10" xfId="5" applyNumberFormat="1" applyBorder="1"/>
    <xf numFmtId="168" fontId="13" fillId="0" borderId="2" xfId="0" applyNumberFormat="1" applyFont="1" applyFill="1" applyBorder="1" applyAlignment="1">
      <alignment vertical="center"/>
    </xf>
    <xf numFmtId="168" fontId="13" fillId="0" borderId="10" xfId="0" applyNumberFormat="1" applyFont="1" applyFill="1" applyBorder="1" applyAlignment="1">
      <alignment vertical="center"/>
    </xf>
    <xf numFmtId="168" fontId="13" fillId="0" borderId="2" xfId="0" applyNumberFormat="1" applyFont="1" applyFill="1" applyBorder="1" applyAlignment="1">
      <alignment horizontal="right" vertical="center"/>
    </xf>
    <xf numFmtId="168" fontId="20" fillId="0" borderId="2" xfId="5" applyNumberFormat="1"/>
    <xf numFmtId="41" fontId="20" fillId="0" borderId="2" xfId="51" applyNumberFormat="1" applyFont="1" applyAlignment="1">
      <alignment horizontal="right" vertical="center"/>
    </xf>
    <xf numFmtId="41" fontId="13" fillId="0" borderId="2" xfId="51" quotePrefix="1" applyNumberFormat="1" applyAlignment="1">
      <alignment horizontal="right" vertical="center"/>
    </xf>
    <xf numFmtId="41" fontId="20" fillId="0" borderId="2" xfId="51" quotePrefix="1" applyNumberFormat="1" applyFont="1" applyAlignment="1">
      <alignment horizontal="right" vertical="center"/>
    </xf>
    <xf numFmtId="3" fontId="13" fillId="3" borderId="2" xfId="4" quotePrefix="1" applyNumberFormat="1" applyFont="1" applyFill="1" applyAlignment="1">
      <alignment horizontal="right" vertical="center"/>
    </xf>
    <xf numFmtId="3" fontId="20" fillId="3" borderId="10" xfId="4" quotePrefix="1" applyNumberFormat="1" applyFont="1" applyFill="1" applyBorder="1" applyAlignment="1">
      <alignment horizontal="right" vertical="center"/>
    </xf>
    <xf numFmtId="3" fontId="13" fillId="3" borderId="2" xfId="51" applyNumberFormat="1" applyFill="1" applyAlignment="1">
      <alignment horizontal="right" vertical="center"/>
    </xf>
    <xf numFmtId="3" fontId="13" fillId="3" borderId="3" xfId="4" applyNumberFormat="1" applyFont="1" applyFill="1" applyBorder="1">
      <alignment vertical="center"/>
    </xf>
    <xf numFmtId="3" fontId="38" fillId="3" borderId="3" xfId="4" applyNumberFormat="1" applyFont="1" applyFill="1" applyBorder="1">
      <alignment vertical="center"/>
    </xf>
    <xf numFmtId="3" fontId="13" fillId="35" borderId="17" xfId="0" applyNumberFormat="1" applyFont="1" applyFill="1" applyBorder="1" applyAlignment="1">
      <alignment horizontal="right" vertical="center"/>
    </xf>
    <xf numFmtId="166" fontId="13" fillId="35" borderId="17" xfId="0" applyNumberFormat="1" applyFont="1" applyFill="1" applyBorder="1" applyAlignment="1">
      <alignment horizontal="right" vertical="center"/>
    </xf>
    <xf numFmtId="3" fontId="13" fillId="35" borderId="17" xfId="51" applyNumberFormat="1" applyFill="1" applyBorder="1">
      <alignment vertical="center"/>
    </xf>
    <xf numFmtId="3" fontId="20" fillId="35" borderId="17" xfId="0" applyNumberFormat="1" applyFont="1" applyFill="1" applyBorder="1" applyAlignment="1">
      <alignment horizontal="right" vertical="center"/>
    </xf>
    <xf numFmtId="3" fontId="20" fillId="35" borderId="17" xfId="51" applyNumberFormat="1" applyFont="1" applyFill="1" applyBorder="1">
      <alignment vertical="center"/>
    </xf>
    <xf numFmtId="3" fontId="20" fillId="3" borderId="2" xfId="4" applyNumberFormat="1" applyFont="1" applyFill="1" applyAlignment="1">
      <alignment horizontal="right" vertical="center"/>
    </xf>
    <xf numFmtId="3" fontId="20" fillId="3" borderId="2" xfId="51" applyNumberFormat="1" applyFont="1" applyFill="1" applyAlignment="1">
      <alignment horizontal="right" vertical="center"/>
    </xf>
    <xf numFmtId="3" fontId="13" fillId="35" borderId="22" xfId="0" applyNumberFormat="1" applyFont="1" applyFill="1" applyBorder="1"/>
    <xf numFmtId="3" fontId="13" fillId="35" borderId="24" xfId="0" applyNumberFormat="1" applyFont="1" applyFill="1" applyBorder="1"/>
    <xf numFmtId="3" fontId="20" fillId="35" borderId="17" xfId="4" applyNumberFormat="1" applyFont="1" applyFill="1" applyBorder="1" applyAlignment="1">
      <alignment horizontal="right" vertical="center"/>
    </xf>
    <xf numFmtId="3" fontId="20" fillId="35" borderId="16" xfId="0" applyNumberFormat="1" applyFont="1" applyFill="1" applyBorder="1"/>
    <xf numFmtId="3" fontId="20" fillId="35" borderId="26" xfId="0" applyNumberFormat="1" applyFont="1" applyFill="1" applyBorder="1"/>
    <xf numFmtId="170" fontId="94" fillId="3" borderId="0" xfId="0" applyNumberFormat="1" applyFont="1"/>
    <xf numFmtId="3" fontId="13" fillId="3" borderId="4" xfId="51" applyNumberFormat="1" applyFill="1" applyBorder="1">
      <alignment vertical="center"/>
    </xf>
    <xf numFmtId="3" fontId="95" fillId="3" borderId="2" xfId="4" applyNumberFormat="1" applyFont="1" applyFill="1" applyAlignment="1">
      <alignment horizontal="right" vertical="center"/>
    </xf>
    <xf numFmtId="0" fontId="90" fillId="2" borderId="9" xfId="3" applyFont="1" applyFill="1" applyBorder="1">
      <alignment horizontal="right" vertical="center"/>
    </xf>
    <xf numFmtId="3" fontId="85" fillId="3" borderId="0" xfId="4" applyNumberFormat="1" applyFont="1" applyFill="1" applyBorder="1" applyAlignment="1">
      <alignment horizontal="right" vertical="center"/>
    </xf>
    <xf numFmtId="3" fontId="95" fillId="3" borderId="0" xfId="4" applyNumberFormat="1" applyFont="1" applyFill="1" applyBorder="1" applyAlignment="1">
      <alignment horizontal="right" vertical="center"/>
    </xf>
    <xf numFmtId="0" fontId="93" fillId="0" borderId="0" xfId="0" applyFont="1" applyFill="1"/>
    <xf numFmtId="0" fontId="94" fillId="0" borderId="0" xfId="0" applyFont="1" applyFill="1"/>
    <xf numFmtId="165" fontId="19" fillId="0" borderId="0" xfId="0" applyNumberFormat="1" applyFont="1" applyFill="1"/>
    <xf numFmtId="0" fontId="29" fillId="0" borderId="0" xfId="0" applyFont="1" applyFill="1"/>
    <xf numFmtId="3" fontId="13" fillId="0" borderId="0" xfId="5" applyNumberFormat="1" applyFont="1" applyBorder="1" applyAlignment="1">
      <alignment horizontal="right"/>
    </xf>
    <xf numFmtId="3" fontId="20" fillId="0" borderId="2" xfId="5" applyNumberFormat="1" applyAlignment="1">
      <alignment horizontal="right"/>
    </xf>
    <xf numFmtId="3" fontId="20" fillId="0" borderId="0" xfId="5" applyNumberFormat="1" applyBorder="1" applyAlignment="1">
      <alignment horizontal="right"/>
    </xf>
    <xf numFmtId="166" fontId="0" fillId="0" borderId="0" xfId="0" applyNumberFormat="1" applyFill="1"/>
    <xf numFmtId="3" fontId="13" fillId="0" borderId="8" xfId="4" applyNumberFormat="1" applyFont="1" applyBorder="1" applyAlignment="1">
      <alignment horizontal="right" vertical="center"/>
    </xf>
    <xf numFmtId="3" fontId="13" fillId="0" borderId="3" xfId="4" applyNumberFormat="1" applyFont="1" applyBorder="1" applyAlignment="1">
      <alignment horizontal="right" vertical="center"/>
    </xf>
    <xf numFmtId="1" fontId="16" fillId="0" borderId="10" xfId="4" applyNumberFormat="1" applyBorder="1">
      <alignment vertical="center"/>
    </xf>
    <xf numFmtId="3" fontId="20" fillId="0" borderId="3" xfId="4" applyNumberFormat="1" applyFont="1" applyBorder="1" applyAlignment="1">
      <alignment horizontal="right" vertical="center"/>
    </xf>
    <xf numFmtId="3" fontId="20" fillId="0" borderId="0" xfId="4" applyNumberFormat="1" applyFont="1" applyBorder="1">
      <alignment vertical="center"/>
    </xf>
    <xf numFmtId="3" fontId="20" fillId="0" borderId="4" xfId="0" applyNumberFormat="1" applyFont="1" applyFill="1" applyBorder="1"/>
    <xf numFmtId="3" fontId="20" fillId="0" borderId="11" xfId="4" applyNumberFormat="1" applyFont="1" applyBorder="1" applyAlignment="1">
      <alignment horizontal="right" vertical="center"/>
    </xf>
    <xf numFmtId="3" fontId="13" fillId="0" borderId="3" xfId="4" quotePrefix="1" applyNumberFormat="1" applyFont="1" applyBorder="1" applyAlignment="1">
      <alignment horizontal="right" vertical="center"/>
    </xf>
    <xf numFmtId="3" fontId="0" fillId="0" borderId="0" xfId="4" applyNumberFormat="1" applyFont="1" applyBorder="1">
      <alignment vertical="center"/>
    </xf>
    <xf numFmtId="3" fontId="0" fillId="0" borderId="3" xfId="0" applyNumberFormat="1" applyFill="1" applyBorder="1"/>
    <xf numFmtId="3" fontId="0" fillId="0" borderId="0" xfId="4" applyNumberFormat="1" applyFont="1" applyBorder="1" applyAlignment="1">
      <alignment horizontal="right" vertical="center"/>
    </xf>
    <xf numFmtId="3" fontId="20" fillId="0" borderId="3" xfId="0" applyNumberFormat="1" applyFont="1" applyFill="1" applyBorder="1"/>
    <xf numFmtId="3" fontId="20" fillId="0" borderId="3" xfId="4" quotePrefix="1" applyNumberFormat="1" applyFont="1" applyBorder="1" applyAlignment="1">
      <alignment horizontal="right" vertical="center"/>
    </xf>
    <xf numFmtId="3" fontId="19" fillId="0" borderId="0" xfId="0" applyNumberFormat="1" applyFont="1" applyFill="1"/>
    <xf numFmtId="0" fontId="0" fillId="0" borderId="0" xfId="0" applyFill="1" applyAlignment="1">
      <alignment horizontal="left"/>
    </xf>
    <xf numFmtId="0" fontId="13" fillId="0" borderId="0" xfId="3" applyFont="1" applyBorder="1" applyAlignment="1">
      <alignment horizontal="left"/>
    </xf>
    <xf numFmtId="0" fontId="13" fillId="0" borderId="0" xfId="0" applyFont="1" applyFill="1" applyAlignment="1">
      <alignment horizontal="right"/>
    </xf>
    <xf numFmtId="3" fontId="20" fillId="0" borderId="10" xfId="0" applyNumberFormat="1" applyFont="1" applyFill="1" applyBorder="1"/>
    <xf numFmtId="3" fontId="13" fillId="0" borderId="2" xfId="51" applyNumberFormat="1">
      <alignment vertical="center"/>
    </xf>
    <xf numFmtId="3" fontId="0" fillId="0" borderId="2" xfId="51" applyNumberFormat="1" applyFont="1" applyAlignment="1">
      <alignment horizontal="right" vertical="center"/>
    </xf>
    <xf numFmtId="3" fontId="0" fillId="0" borderId="3" xfId="51" applyNumberFormat="1" applyFont="1" applyBorder="1" applyAlignment="1">
      <alignment horizontal="right" vertical="center"/>
    </xf>
    <xf numFmtId="3" fontId="60" fillId="0" borderId="2" xfId="0" applyNumberFormat="1" applyFont="1" applyFill="1" applyBorder="1"/>
    <xf numFmtId="3" fontId="60" fillId="0" borderId="3" xfId="0" applyNumberFormat="1" applyFont="1" applyFill="1" applyBorder="1"/>
    <xf numFmtId="3" fontId="20" fillId="0" borderId="2" xfId="51" applyNumberFormat="1" applyFont="1">
      <alignment vertical="center"/>
    </xf>
    <xf numFmtId="3" fontId="20" fillId="0" borderId="3" xfId="5" applyNumberFormat="1" applyBorder="1" applyAlignment="1">
      <alignment horizontal="right"/>
    </xf>
    <xf numFmtId="0" fontId="22" fillId="0" borderId="0" xfId="0" applyFont="1" applyFill="1"/>
    <xf numFmtId="0" fontId="21" fillId="0" borderId="3" xfId="3" applyBorder="1" applyAlignment="1">
      <alignment horizontal="right" vertical="top"/>
    </xf>
    <xf numFmtId="0" fontId="91" fillId="0" borderId="3" xfId="3" applyFont="1" applyBorder="1" applyAlignment="1">
      <alignment horizontal="right" vertical="top" wrapText="1"/>
    </xf>
    <xf numFmtId="0" fontId="21" fillId="0" borderId="10" xfId="3" applyBorder="1" applyAlignment="1">
      <alignment horizontal="right" vertical="top"/>
    </xf>
    <xf numFmtId="0" fontId="91" fillId="0" borderId="3" xfId="3" applyFont="1" applyBorder="1" applyAlignment="1">
      <alignment horizontal="right" vertical="top"/>
    </xf>
    <xf numFmtId="0" fontId="21" fillId="0" borderId="7" xfId="3" applyBorder="1" applyAlignment="1">
      <alignment horizontal="left"/>
    </xf>
    <xf numFmtId="0" fontId="21" fillId="0" borderId="5" xfId="3" applyBorder="1" applyAlignment="1">
      <alignment horizontal="right" vertical="top"/>
    </xf>
    <xf numFmtId="0" fontId="91" fillId="0" borderId="5" xfId="3" applyFont="1" applyBorder="1" applyAlignment="1">
      <alignment horizontal="right" vertical="top"/>
    </xf>
    <xf numFmtId="0" fontId="91" fillId="0" borderId="5" xfId="3" applyFont="1" applyBorder="1" applyAlignment="1">
      <alignment horizontal="right" vertical="top" wrapText="1"/>
    </xf>
    <xf numFmtId="3" fontId="13" fillId="0" borderId="2" xfId="51" applyNumberFormat="1" applyAlignment="1">
      <alignment horizontal="right" vertical="center"/>
    </xf>
    <xf numFmtId="3" fontId="20" fillId="0" borderId="2" xfId="4" applyNumberFormat="1" applyFont="1" applyAlignment="1">
      <alignment horizontal="right" vertical="center"/>
    </xf>
    <xf numFmtId="3" fontId="20" fillId="0" borderId="2" xfId="51" applyNumberFormat="1" applyFont="1" applyAlignment="1">
      <alignment horizontal="right" vertical="center"/>
    </xf>
    <xf numFmtId="3" fontId="92" fillId="0" borderId="2" xfId="4" applyNumberFormat="1" applyFont="1" applyAlignment="1">
      <alignment horizontal="right" vertical="center"/>
    </xf>
    <xf numFmtId="3" fontId="89" fillId="0" borderId="2" xfId="4" applyNumberFormat="1" applyFont="1">
      <alignment vertical="center"/>
    </xf>
    <xf numFmtId="0" fontId="35" fillId="0" borderId="0" xfId="0" applyFont="1" applyFill="1"/>
    <xf numFmtId="3" fontId="35" fillId="0" borderId="0" xfId="0" applyNumberFormat="1" applyFont="1" applyFill="1"/>
    <xf numFmtId="0" fontId="18" fillId="0" borderId="0" xfId="7" applyFont="1"/>
    <xf numFmtId="3" fontId="20" fillId="0" borderId="0" xfId="0" applyNumberFormat="1" applyFont="1" applyFill="1"/>
    <xf numFmtId="0" fontId="27" fillId="0" borderId="0" xfId="0" applyFont="1" applyFill="1"/>
    <xf numFmtId="3" fontId="16" fillId="0" borderId="0" xfId="4" applyNumberFormat="1" applyBorder="1" applyAlignment="1">
      <alignment horizontal="right" vertical="center"/>
    </xf>
    <xf numFmtId="0" fontId="25" fillId="0" borderId="0" xfId="8" applyFill="1" applyAlignment="1" applyProtection="1"/>
    <xf numFmtId="0" fontId="21" fillId="0" borderId="8" xfId="3" applyBorder="1" applyAlignment="1">
      <alignment horizontal="right" vertical="top" wrapText="1"/>
    </xf>
    <xf numFmtId="0" fontId="21" fillId="0" borderId="9" xfId="3" applyBorder="1" applyAlignment="1">
      <alignment horizontal="right" vertical="top" wrapText="1"/>
    </xf>
    <xf numFmtId="166" fontId="22" fillId="0" borderId="0" xfId="0" applyNumberFormat="1" applyFont="1" applyFill="1"/>
    <xf numFmtId="0" fontId="94" fillId="0" borderId="0" xfId="0" applyFont="1" applyFill="1" applyAlignment="1">
      <alignment horizontal="left"/>
    </xf>
    <xf numFmtId="170" fontId="94" fillId="0" borderId="0" xfId="0" applyNumberFormat="1" applyFont="1" applyFill="1"/>
    <xf numFmtId="3" fontId="16" fillId="3" borderId="4" xfId="4" applyNumberFormat="1" applyFill="1" applyBorder="1">
      <alignment vertical="center"/>
    </xf>
    <xf numFmtId="3" fontId="38" fillId="3" borderId="2" xfId="4" applyNumberFormat="1" applyFont="1" applyFill="1">
      <alignment vertical="center"/>
    </xf>
    <xf numFmtId="3" fontId="38" fillId="3" borderId="2" xfId="51" applyNumberFormat="1" applyFont="1" applyFill="1">
      <alignment vertical="center"/>
    </xf>
    <xf numFmtId="0" fontId="40" fillId="0" borderId="0" xfId="0" applyFont="1" applyFill="1" applyAlignment="1">
      <alignment horizontal="right" vertical="center"/>
    </xf>
    <xf numFmtId="4" fontId="40" fillId="0" borderId="0" xfId="0" applyNumberFormat="1" applyFont="1" applyFill="1" applyAlignment="1">
      <alignment horizontal="right" vertical="center"/>
    </xf>
    <xf numFmtId="43" fontId="0" fillId="0" borderId="0" xfId="10" applyNumberFormat="1" applyFont="1" applyBorder="1" applyAlignment="1"/>
    <xf numFmtId="3" fontId="0" fillId="0" borderId="0" xfId="51" applyNumberFormat="1" applyFont="1" applyBorder="1">
      <alignment vertical="center"/>
    </xf>
    <xf numFmtId="3" fontId="20" fillId="0" borderId="0" xfId="51" applyNumberFormat="1" applyFont="1" applyBorder="1">
      <alignment vertical="center"/>
    </xf>
    <xf numFmtId="3" fontId="20" fillId="0" borderId="0" xfId="4" applyNumberFormat="1" applyFont="1" applyBorder="1" applyAlignment="1">
      <alignment horizontal="right" vertical="center"/>
    </xf>
    <xf numFmtId="3" fontId="13" fillId="3" borderId="0" xfId="51" applyNumberFormat="1" applyFill="1" applyBorder="1">
      <alignment vertical="center"/>
    </xf>
    <xf numFmtId="3" fontId="13" fillId="0" borderId="0" xfId="51" applyNumberFormat="1" applyBorder="1">
      <alignment vertical="center"/>
    </xf>
    <xf numFmtId="4" fontId="19" fillId="0" borderId="0" xfId="0" applyNumberFormat="1" applyFont="1" applyFill="1"/>
    <xf numFmtId="0" fontId="13" fillId="3" borderId="11" xfId="0" applyFont="1" applyBorder="1"/>
    <xf numFmtId="3" fontId="20" fillId="3" borderId="0" xfId="4" quotePrefix="1" applyNumberFormat="1" applyFont="1" applyFill="1" applyBorder="1" applyAlignment="1">
      <alignment horizontal="right" vertical="center"/>
    </xf>
    <xf numFmtId="168" fontId="20" fillId="0" borderId="0" xfId="5" applyNumberFormat="1" applyBorder="1"/>
    <xf numFmtId="168" fontId="13" fillId="0" borderId="4" xfId="0" quotePrefix="1" applyNumberFormat="1" applyFont="1" applyFill="1" applyBorder="1" applyAlignment="1">
      <alignment vertical="center"/>
    </xf>
    <xf numFmtId="168" fontId="0" fillId="3" borderId="3" xfId="0" applyNumberFormat="1" applyBorder="1" applyAlignment="1">
      <alignment vertical="center"/>
    </xf>
    <xf numFmtId="168" fontId="20" fillId="3" borderId="3" xfId="0" applyNumberFormat="1" applyFont="1" applyBorder="1" applyAlignment="1">
      <alignment vertical="center"/>
    </xf>
    <xf numFmtId="168" fontId="20" fillId="3" borderId="3" xfId="0" applyNumberFormat="1" applyFont="1" applyBorder="1" applyAlignment="1">
      <alignment horizontal="right" vertical="center"/>
    </xf>
    <xf numFmtId="168" fontId="13" fillId="3" borderId="3" xfId="0" applyNumberFormat="1" applyFont="1" applyBorder="1" applyAlignment="1">
      <alignment vertical="center"/>
    </xf>
    <xf numFmtId="168" fontId="20" fillId="0" borderId="3" xfId="5" applyNumberFormat="1" applyBorder="1"/>
    <xf numFmtId="3" fontId="13" fillId="0" borderId="3" xfId="4" applyNumberFormat="1" applyFont="1" applyBorder="1">
      <alignment vertical="center"/>
    </xf>
    <xf numFmtId="3" fontId="38" fillId="0" borderId="2" xfId="51" applyNumberFormat="1" applyFont="1">
      <alignment vertical="center"/>
    </xf>
    <xf numFmtId="3" fontId="38" fillId="0" borderId="2" xfId="4" applyNumberFormat="1" applyFont="1" applyAlignment="1">
      <alignment horizontal="right" vertical="center"/>
    </xf>
    <xf numFmtId="3" fontId="38" fillId="0" borderId="2" xfId="4" applyNumberFormat="1" applyFont="1">
      <alignment vertical="center"/>
    </xf>
    <xf numFmtId="3" fontId="38" fillId="0" borderId="3" xfId="4" applyNumberFormat="1" applyFont="1" applyBorder="1">
      <alignment vertical="center"/>
    </xf>
    <xf numFmtId="3" fontId="38" fillId="0" borderId="0" xfId="4" applyNumberFormat="1" applyFont="1" applyBorder="1" applyAlignment="1">
      <alignment horizontal="right" vertical="center"/>
    </xf>
    <xf numFmtId="3" fontId="20" fillId="0" borderId="2" xfId="4" applyNumberFormat="1" applyFont="1">
      <alignment vertical="center"/>
    </xf>
    <xf numFmtId="3" fontId="20" fillId="0" borderId="3" xfId="5" applyNumberFormat="1" applyBorder="1"/>
    <xf numFmtId="3" fontId="20" fillId="0" borderId="0" xfId="5" applyNumberFormat="1" applyBorder="1"/>
    <xf numFmtId="3" fontId="20" fillId="0" borderId="0" xfId="0" applyNumberFormat="1" applyFont="1" applyFill="1" applyAlignment="1">
      <alignment vertical="center"/>
    </xf>
    <xf numFmtId="3" fontId="13" fillId="0" borderId="16" xfId="0" applyNumberFormat="1" applyFont="1" applyFill="1" applyBorder="1"/>
    <xf numFmtId="3" fontId="13" fillId="0" borderId="26" xfId="0" applyNumberFormat="1" applyFont="1" applyFill="1" applyBorder="1"/>
    <xf numFmtId="0" fontId="1" fillId="3" borderId="0" xfId="0" applyFont="1" applyAlignment="1" applyProtection="1">
      <alignment horizontal="left"/>
      <protection locked="0"/>
    </xf>
    <xf numFmtId="0" fontId="1" fillId="3" borderId="0" xfId="0" applyFont="1" applyAlignment="1" applyProtection="1">
      <alignment horizontal="right"/>
      <protection locked="0"/>
    </xf>
    <xf numFmtId="3" fontId="1" fillId="3" borderId="0" xfId="0" applyNumberFormat="1" applyFont="1" applyAlignment="1" applyProtection="1">
      <alignment horizontal="left"/>
      <protection locked="0"/>
    </xf>
    <xf numFmtId="3" fontId="0" fillId="0" borderId="4" xfId="51" applyNumberFormat="1" applyFont="1" applyBorder="1" applyAlignment="1">
      <alignment horizontal="right" vertical="center"/>
    </xf>
    <xf numFmtId="3" fontId="85" fillId="0" borderId="8" xfId="4" applyNumberFormat="1" applyFont="1" applyBorder="1">
      <alignment vertical="center"/>
    </xf>
    <xf numFmtId="3" fontId="85" fillId="0" borderId="10" xfId="4" applyNumberFormat="1" applyFont="1" applyBorder="1">
      <alignment vertical="center"/>
    </xf>
    <xf numFmtId="3" fontId="89" fillId="0" borderId="10" xfId="4" applyNumberFormat="1" applyFont="1" applyBorder="1">
      <alignment vertical="center"/>
    </xf>
    <xf numFmtId="3" fontId="20" fillId="3" borderId="0" xfId="4" applyNumberFormat="1" applyFont="1" applyFill="1" applyBorder="1" applyAlignment="1">
      <alignment horizontal="right" vertical="center"/>
    </xf>
    <xf numFmtId="0" fontId="96" fillId="0" borderId="0" xfId="1780"/>
    <xf numFmtId="0" fontId="21" fillId="2" borderId="38" xfId="3" applyFill="1" applyBorder="1" applyAlignment="1">
      <alignment horizontal="center" vertical="center" wrapText="1"/>
    </xf>
    <xf numFmtId="0" fontId="21" fillId="2" borderId="39" xfId="3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3" borderId="1" xfId="3" applyFill="1" applyAlignment="1">
      <alignment horizontal="center" vertical="center" wrapText="1"/>
    </xf>
    <xf numFmtId="0" fontId="21" fillId="3" borderId="13" xfId="0" applyFont="1" applyBorder="1" applyAlignment="1">
      <alignment horizontal="center"/>
    </xf>
    <xf numFmtId="0" fontId="21" fillId="3" borderId="51" xfId="0" applyFont="1" applyBorder="1" applyAlignment="1">
      <alignment horizontal="center"/>
    </xf>
    <xf numFmtId="0" fontId="19" fillId="3" borderId="0" xfId="7" applyFill="1" applyAlignment="1">
      <alignment wrapText="1"/>
    </xf>
    <xf numFmtId="0" fontId="21" fillId="0" borderId="4" xfId="3" applyBorder="1" applyAlignment="1">
      <alignment horizontal="right" vertical="top" wrapText="1"/>
    </xf>
    <xf numFmtId="0" fontId="21" fillId="0" borderId="3" xfId="3" applyBorder="1" applyAlignment="1">
      <alignment horizontal="right" vertical="top" wrapText="1"/>
    </xf>
    <xf numFmtId="0" fontId="21" fillId="0" borderId="13" xfId="3" applyBorder="1" applyAlignment="1">
      <alignment horizontal="center" vertical="top" wrapText="1"/>
    </xf>
    <xf numFmtId="0" fontId="21" fillId="0" borderId="14" xfId="3" applyBorder="1" applyAlignment="1">
      <alignment horizontal="center" vertical="top" wrapText="1"/>
    </xf>
    <xf numFmtId="0" fontId="21" fillId="3" borderId="14" xfId="0" applyFont="1" applyBorder="1" applyAlignment="1">
      <alignment horizontal="center"/>
    </xf>
    <xf numFmtId="0" fontId="21" fillId="2" borderId="13" xfId="3" applyFill="1" applyBorder="1" applyAlignment="1">
      <alignment horizontal="center" vertical="center" wrapText="1"/>
    </xf>
    <xf numFmtId="0" fontId="21" fillId="2" borderId="51" xfId="3" applyFill="1" applyBorder="1" applyAlignment="1">
      <alignment horizontal="center" vertical="center" wrapText="1"/>
    </xf>
    <xf numFmtId="0" fontId="21" fillId="2" borderId="51" xfId="3" applyFill="1" applyBorder="1" applyAlignment="1">
      <alignment horizontal="center" vertical="center"/>
    </xf>
    <xf numFmtId="0" fontId="21" fillId="2" borderId="14" xfId="3" applyFill="1" applyBorder="1" applyAlignment="1">
      <alignment horizontal="center" vertical="center"/>
    </xf>
    <xf numFmtId="0" fontId="21" fillId="2" borderId="14" xfId="3" applyFill="1" applyBorder="1" applyAlignment="1">
      <alignment horizontal="center" vertical="center" wrapText="1"/>
    </xf>
    <xf numFmtId="0" fontId="15" fillId="2" borderId="0" xfId="2" applyFill="1" applyAlignment="1">
      <alignment horizontal="left" wrapText="1"/>
    </xf>
    <xf numFmtId="0" fontId="0" fillId="2" borderId="0" xfId="0" applyFill="1" applyAlignment="1">
      <alignment wrapText="1"/>
    </xf>
    <xf numFmtId="0" fontId="21" fillId="0" borderId="13" xfId="3" applyBorder="1" applyAlignment="1">
      <alignment horizontal="center" vertical="center" wrapText="1"/>
    </xf>
    <xf numFmtId="0" fontId="21" fillId="0" borderId="51" xfId="3" applyBorder="1" applyAlignment="1">
      <alignment horizontal="center" vertical="center" wrapText="1"/>
    </xf>
    <xf numFmtId="0" fontId="21" fillId="0" borderId="13" xfId="3" applyBorder="1" applyAlignment="1">
      <alignment horizontal="center" vertical="center"/>
    </xf>
    <xf numFmtId="0" fontId="21" fillId="0" borderId="51" xfId="3" applyBorder="1" applyAlignment="1">
      <alignment horizontal="center" vertical="center"/>
    </xf>
    <xf numFmtId="0" fontId="21" fillId="0" borderId="14" xfId="3" applyBorder="1" applyAlignment="1">
      <alignment horizontal="center" vertical="center"/>
    </xf>
    <xf numFmtId="0" fontId="21" fillId="3" borderId="13" xfId="3" applyFill="1" applyBorder="1" applyAlignment="1">
      <alignment horizontal="center" vertical="center"/>
    </xf>
    <xf numFmtId="0" fontId="21" fillId="3" borderId="51" xfId="3" applyFill="1" applyBorder="1" applyAlignment="1">
      <alignment horizontal="center" vertical="center"/>
    </xf>
    <xf numFmtId="0" fontId="21" fillId="3" borderId="14" xfId="3" applyFill="1" applyBorder="1" applyAlignment="1">
      <alignment horizontal="center" vertical="center"/>
    </xf>
    <xf numFmtId="0" fontId="21" fillId="2" borderId="13" xfId="3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1" fillId="2" borderId="21" xfId="0" applyFont="1" applyFill="1" applyBorder="1" applyAlignment="1">
      <alignment horizontal="center"/>
    </xf>
    <xf numFmtId="0" fontId="21" fillId="3" borderId="22" xfId="0" applyFont="1" applyBorder="1" applyAlignment="1">
      <alignment horizontal="right" vertical="top" wrapText="1"/>
    </xf>
    <xf numFmtId="0" fontId="21" fillId="3" borderId="23" xfId="0" applyFont="1" applyBorder="1" applyAlignment="1">
      <alignment horizontal="right" vertical="top" wrapText="1"/>
    </xf>
    <xf numFmtId="0" fontId="21" fillId="3" borderId="24" xfId="0" applyFont="1" applyBorder="1" applyAlignment="1">
      <alignment horizontal="right" vertical="top" wrapText="1"/>
    </xf>
    <xf numFmtId="0" fontId="21" fillId="3" borderId="25" xfId="0" applyFont="1" applyBorder="1" applyAlignment="1">
      <alignment horizontal="right" vertical="top" wrapText="1"/>
    </xf>
    <xf numFmtId="0" fontId="0" fillId="3" borderId="0" xfId="0"/>
  </cellXfs>
  <cellStyles count="1784">
    <cellStyle name="1. Tabell nr" xfId="1" xr:uid="{00000000-0005-0000-0000-000000000000}"/>
    <cellStyle name="2. Tabell-tittel" xfId="2" xr:uid="{00000000-0005-0000-0000-000001000000}"/>
    <cellStyle name="20 % – uthevingsfarge 1" xfId="28" builtinId="30" customBuiltin="1"/>
    <cellStyle name="20 % – uthevingsfarge 1 10" xfId="477" xr:uid="{00000000-0005-0000-0000-000001020000}"/>
    <cellStyle name="20 % – uthevingsfarge 1 10 2" xfId="886" xr:uid="{1BC15145-3EB0-44F6-83B5-FE926E773965}"/>
    <cellStyle name="20 % – uthevingsfarge 1 10 2 2" xfId="1702" xr:uid="{303979B2-E50E-4F83-8218-052842364AA8}"/>
    <cellStyle name="20 % – uthevingsfarge 1 10 3" xfId="1294" xr:uid="{F9CC4138-7315-4399-986B-55E505B42C0C}"/>
    <cellStyle name="20 % – uthevingsfarge 1 11" xfId="522" xr:uid="{00000000-0005-0000-0000-00000D020000}"/>
    <cellStyle name="20 % – uthevingsfarge 1 11 2" xfId="931" xr:uid="{BA5D1320-11E0-4C06-AC28-ABCBE7045D73}"/>
    <cellStyle name="20 % – uthevingsfarge 1 11 2 2" xfId="1747" xr:uid="{FB33F417-BC71-4388-9278-0DF9F82576A6}"/>
    <cellStyle name="20 % – uthevingsfarge 1 11 3" xfId="1339" xr:uid="{C30529D3-43A7-47AC-A28B-043F1652E69F}"/>
    <cellStyle name="20 % – uthevingsfarge 1 12" xfId="543" xr:uid="{67D4A351-207C-434F-AB19-47328E2B7477}"/>
    <cellStyle name="20 % – uthevingsfarge 1 12 2" xfId="952" xr:uid="{A0E7C9A5-8218-4371-A20B-FC7241AAB0F2}"/>
    <cellStyle name="20 % – uthevingsfarge 1 12 2 2" xfId="1768" xr:uid="{87032B65-40F6-4882-8BCC-F4FC4538A792}"/>
    <cellStyle name="20 % – uthevingsfarge 1 12 3" xfId="1360" xr:uid="{6B4052D7-8407-4CB7-83E3-19BEC2EA7090}"/>
    <cellStyle name="20 % – uthevingsfarge 1 13" xfId="555" xr:uid="{61AF61D7-12B0-4ABE-8111-00E9002B28DF}"/>
    <cellStyle name="20 % – uthevingsfarge 1 13 2" xfId="1372" xr:uid="{4EC4C82A-AF00-48CB-92A9-EE972586E6F9}"/>
    <cellStyle name="20 % – uthevingsfarge 1 14" xfId="964" xr:uid="{4B76ABB0-6B01-40D3-A675-BCE66AEA03FC}"/>
    <cellStyle name="20 % - uthevingsfarge 1 2" xfId="231" xr:uid="{00000000-0005-0000-0000-000003000000}"/>
    <cellStyle name="20 % – uthevingsfarge 1 2" xfId="59" xr:uid="{00000000-0005-0000-0000-000004000000}"/>
    <cellStyle name="20 % - uthevingsfarge 1 2 2" xfId="259" xr:uid="{00000000-0005-0000-0000-000005000000}"/>
    <cellStyle name="20 % – uthevingsfarge 1 2 2" xfId="171" xr:uid="{00000000-0005-0000-0000-000006000000}"/>
    <cellStyle name="20 % - uthevingsfarge 1 2 2 2" xfId="710" xr:uid="{BA5E71C5-5223-454A-9624-F5E5FAE5F36D}"/>
    <cellStyle name="20 % – uthevingsfarge 1 2 2 2" xfId="646" xr:uid="{A0715489-C6A1-43FB-BCDE-13758E8EEC9A}"/>
    <cellStyle name="20 % - uthevingsfarge 1 2 2 2 2" xfId="1526" xr:uid="{C937C50D-C0A4-4047-B8B7-78A5DA1761F1}"/>
    <cellStyle name="20 % – uthevingsfarge 1 2 2 2 2" xfId="1462" xr:uid="{236F8433-CC7F-4FBE-BB20-31AA6426DE20}"/>
    <cellStyle name="20 % - uthevingsfarge 1 2 2 3" xfId="1118" xr:uid="{0D8CAE16-7CB9-43F6-BF2C-CEB078C59714}"/>
    <cellStyle name="20 % – uthevingsfarge 1 2 2 3" xfId="1054" xr:uid="{52C669D9-59BA-406F-B485-6A318479FA60}"/>
    <cellStyle name="20 % - uthevingsfarge 1 2 3" xfId="684" xr:uid="{D60ED55F-7D4F-42F7-878C-5FB3A2B1A214}"/>
    <cellStyle name="20 % – uthevingsfarge 1 2 3" xfId="317" xr:uid="{00000000-0005-0000-0000-000007000000}"/>
    <cellStyle name="20 % - uthevingsfarge 1 2 3 2" xfId="1500" xr:uid="{D699E548-C443-47C7-85EF-9EC6AF0B14CE}"/>
    <cellStyle name="20 % – uthevingsfarge 1 2 3 2" xfId="766" xr:uid="{06AE9FFA-002F-49AC-9ADC-397F8CC15470}"/>
    <cellStyle name="20 % – uthevingsfarge 1 2 3 2 2" xfId="1582" xr:uid="{1905289E-4A3F-4DC4-8E3A-0CB76DCA7121}"/>
    <cellStyle name="20 % – uthevingsfarge 1 2 3 3" xfId="1174" xr:uid="{56C05396-0D7D-4D3D-A3F8-4F6EB0C36EDE}"/>
    <cellStyle name="20 % - uthevingsfarge 1 2 4" xfId="1092" xr:uid="{8C86C732-E041-4CDE-AE53-4B9903B67AF8}"/>
    <cellStyle name="20 % – uthevingsfarge 1 2 4" xfId="310" xr:uid="{00000000-0005-0000-0000-000008000000}"/>
    <cellStyle name="20 % – uthevingsfarge 1 2 4 2" xfId="759" xr:uid="{EBD4E37A-159A-4DD5-91B3-1E3AF2E109E0}"/>
    <cellStyle name="20 % – uthevingsfarge 1 2 4 2 2" xfId="1575" xr:uid="{81CFAB47-CE4C-4F8B-A7FD-F7CBBC005EC1}"/>
    <cellStyle name="20 % – uthevingsfarge 1 2 4 3" xfId="1167" xr:uid="{EC290716-A66D-4E4A-A254-B0180CBD0453}"/>
    <cellStyle name="20 % – uthevingsfarge 1 2 5" xfId="311" xr:uid="{00000000-0005-0000-0000-000009000000}"/>
    <cellStyle name="20 % – uthevingsfarge 1 2 5 2" xfId="760" xr:uid="{6CE4CD11-3D09-4E33-8A35-0B5EDCCFB1E2}"/>
    <cellStyle name="20 % – uthevingsfarge 1 2 5 2 2" xfId="1576" xr:uid="{398B5404-0618-42DB-AC56-D51852579E6E}"/>
    <cellStyle name="20 % – uthevingsfarge 1 2 5 3" xfId="1168" xr:uid="{91B97C32-A99F-401D-842E-4CD7B3CFE9E9}"/>
    <cellStyle name="20 % – uthevingsfarge 1 2 6" xfId="569" xr:uid="{A72132AE-FBD2-4879-937D-6A997FB40792}"/>
    <cellStyle name="20 % – uthevingsfarge 1 2 6 2" xfId="1386" xr:uid="{32930C5B-E0C0-4FA2-87CD-E26D4332F2F8}"/>
    <cellStyle name="20 % – uthevingsfarge 1 2 7" xfId="978" xr:uid="{AA309EC8-DB1E-4D47-81DC-3742D6AB102B}"/>
    <cellStyle name="20 % - uthevingsfarge 1 3" xfId="272" xr:uid="{00000000-0005-0000-0000-00000A000000}"/>
    <cellStyle name="20 % – uthevingsfarge 1 3" xfId="79" xr:uid="{00000000-0005-0000-0000-00000B000000}"/>
    <cellStyle name="20 % - uthevingsfarge 1 3 2" xfId="723" xr:uid="{C7B2F3D6-B3B1-4108-9EC4-1A9D6EDF62E6}"/>
    <cellStyle name="20 % – uthevingsfarge 1 3 2" xfId="191" xr:uid="{00000000-0005-0000-0000-00000C000000}"/>
    <cellStyle name="20 % - uthevingsfarge 1 3 2 2" xfId="1539" xr:uid="{32F636C9-5872-45C3-8F23-E371C4FDBCCD}"/>
    <cellStyle name="20 % – uthevingsfarge 1 3 2 2" xfId="666" xr:uid="{C6B61495-6500-4531-B46E-DD6DE464B671}"/>
    <cellStyle name="20 % – uthevingsfarge 1 3 2 2 2" xfId="1482" xr:uid="{FFA60228-E3ED-4F0F-ADD4-28D408F404AB}"/>
    <cellStyle name="20 % – uthevingsfarge 1 3 2 3" xfId="1074" xr:uid="{D704D3AE-45F7-4FE5-80AA-DCF627BA644D}"/>
    <cellStyle name="20 % - uthevingsfarge 1 3 3" xfId="1131" xr:uid="{4BFED8F0-BC24-41AB-B3DC-CB6272FC9212}"/>
    <cellStyle name="20 % – uthevingsfarge 1 3 3" xfId="589" xr:uid="{F5E86AB5-7059-43B7-8063-6E5A1330600E}"/>
    <cellStyle name="20 % – uthevingsfarge 1 3 3 2" xfId="1406" xr:uid="{6FF640EC-AC12-4E11-96DB-1DD2A8166B20}"/>
    <cellStyle name="20 % – uthevingsfarge 1 3 4" xfId="998" xr:uid="{F09363E8-CB03-4FA1-9927-03612C479672}"/>
    <cellStyle name="20 % - uthevingsfarge 1 4" xfId="245" xr:uid="{00000000-0005-0000-0000-00000D000000}"/>
    <cellStyle name="20 % – uthevingsfarge 1 4" xfId="108" xr:uid="{00000000-0005-0000-0000-00000E000000}"/>
    <cellStyle name="20 % - uthevingsfarge 1 4 2" xfId="696" xr:uid="{046B69FD-86EF-4912-BF0D-4114DF095F38}"/>
    <cellStyle name="20 % – uthevingsfarge 1 4 2" xfId="618" xr:uid="{46F65BE4-D426-4D80-981E-3884EDF5020E}"/>
    <cellStyle name="20 % - uthevingsfarge 1 4 2 2" xfId="1512" xr:uid="{06AA6ADD-3357-4CB5-89B6-DA8205B41065}"/>
    <cellStyle name="20 % – uthevingsfarge 1 4 2 2" xfId="1435" xr:uid="{34C645BE-B2E9-42AC-92FA-A4E951D4BCFD}"/>
    <cellStyle name="20 % - uthevingsfarge 1 4 3" xfId="1104" xr:uid="{919A7E7E-DC26-488D-8BAB-889F1FCF07B0}"/>
    <cellStyle name="20 % – uthevingsfarge 1 4 3" xfId="1027" xr:uid="{9D10B358-2A78-4A01-A9E7-4225975B2545}"/>
    <cellStyle name="20 % – uthevingsfarge 1 5" xfId="101" xr:uid="{00000000-0005-0000-0000-00000F000000}"/>
    <cellStyle name="20 % – uthevingsfarge 1 5 2" xfId="611" xr:uid="{D7BED9DA-1A5B-4B01-AD93-6E83B02271C0}"/>
    <cellStyle name="20 % – uthevingsfarge 1 5 2 2" xfId="1428" xr:uid="{FE6D897D-4C05-4903-BA38-650812567974}"/>
    <cellStyle name="20 % – uthevingsfarge 1 5 3" xfId="1020" xr:uid="{7D4409A0-512A-423C-A5B8-15657913A34B}"/>
    <cellStyle name="20 % – uthevingsfarge 1 6" xfId="102" xr:uid="{00000000-0005-0000-0000-000010000000}"/>
    <cellStyle name="20 % – uthevingsfarge 1 6 2" xfId="612" xr:uid="{19E8E1E3-AB4A-4B10-AAA9-FC8DF2A6C481}"/>
    <cellStyle name="20 % – uthevingsfarge 1 6 2 2" xfId="1429" xr:uid="{6D7F988E-D6D3-4CB1-8FF7-1122A7BE668A}"/>
    <cellStyle name="20 % – uthevingsfarge 1 6 3" xfId="1021" xr:uid="{29905AAF-0B2F-4CE0-A144-C280194EECB6}"/>
    <cellStyle name="20 % – uthevingsfarge 1 7" xfId="98" xr:uid="{00000000-0005-0000-0000-000011000000}"/>
    <cellStyle name="20 % – uthevingsfarge 1 7 2" xfId="608" xr:uid="{45B199F7-1BDC-4148-9E60-5EEA419F464F}"/>
    <cellStyle name="20 % – uthevingsfarge 1 7 2 2" xfId="1425" xr:uid="{66B0E514-60D0-4300-A274-C708AB805C0F}"/>
    <cellStyle name="20 % – uthevingsfarge 1 7 3" xfId="1017" xr:uid="{F800AE23-2037-4123-A93D-0A7E142A680B}"/>
    <cellStyle name="20 % – uthevingsfarge 1 8" xfId="483" xr:uid="{00000000-0005-0000-0000-0000E1010000}"/>
    <cellStyle name="20 % – uthevingsfarge 1 8 2" xfId="892" xr:uid="{2A92AA54-F8F2-4120-A603-4C46666A4624}"/>
    <cellStyle name="20 % – uthevingsfarge 1 8 2 2" xfId="1708" xr:uid="{7520704C-AF77-4445-A7C0-39B74F3D6849}"/>
    <cellStyle name="20 % – uthevingsfarge 1 8 3" xfId="1300" xr:uid="{7F61E45E-1AF6-4B95-8E92-A26094ECAA3B}"/>
    <cellStyle name="20 % – uthevingsfarge 1 9" xfId="481" xr:uid="{00000000-0005-0000-0000-0000F5010000}"/>
    <cellStyle name="20 % – uthevingsfarge 1 9 2" xfId="890" xr:uid="{2808B27C-4035-4845-9175-2CD0D44075EB}"/>
    <cellStyle name="20 % – uthevingsfarge 1 9 2 2" xfId="1706" xr:uid="{ED1D3A82-4BB7-4E05-8ACF-2272EA78443C}"/>
    <cellStyle name="20 % – uthevingsfarge 1 9 3" xfId="1298" xr:uid="{7E21C2F2-6BB1-4257-95D6-02FE978DE297}"/>
    <cellStyle name="20 % – uthevingsfarge 2" xfId="32" builtinId="34" customBuiltin="1"/>
    <cellStyle name="20 % – uthevingsfarge 2 10" xfId="478" xr:uid="{00000000-0005-0000-0000-000002020000}"/>
    <cellStyle name="20 % – uthevingsfarge 2 10 2" xfId="887" xr:uid="{6DA6C9B2-EA48-46E2-AB31-45428FE54B08}"/>
    <cellStyle name="20 % – uthevingsfarge 2 10 2 2" xfId="1703" xr:uid="{8A9D09A7-6421-4A2B-B3D7-7A059B4FB9A3}"/>
    <cellStyle name="20 % – uthevingsfarge 2 10 3" xfId="1295" xr:uid="{AEEB4C51-B709-454B-8F04-E42D4DD3DEC6}"/>
    <cellStyle name="20 % – uthevingsfarge 2 11" xfId="525" xr:uid="{00000000-0005-0000-0000-00000E020000}"/>
    <cellStyle name="20 % – uthevingsfarge 2 11 2" xfId="934" xr:uid="{9D3A5528-9BF3-4FCD-ABDF-3BB732189814}"/>
    <cellStyle name="20 % – uthevingsfarge 2 11 2 2" xfId="1750" xr:uid="{0CE755C5-4146-4C14-9AD2-21906F2A107B}"/>
    <cellStyle name="20 % – uthevingsfarge 2 11 3" xfId="1342" xr:uid="{1D1D2D5F-62DA-4CFA-88D9-48D8EC34D8F0}"/>
    <cellStyle name="20 % – uthevingsfarge 2 12" xfId="545" xr:uid="{9D80F8CE-58ED-48FD-ABC8-2A2A2E388CE8}"/>
    <cellStyle name="20 % – uthevingsfarge 2 12 2" xfId="954" xr:uid="{011E51FD-5904-45AD-B76E-47DD26BCFC69}"/>
    <cellStyle name="20 % – uthevingsfarge 2 12 2 2" xfId="1770" xr:uid="{E1C54015-6474-47B8-9186-D1F84BDE43AD}"/>
    <cellStyle name="20 % – uthevingsfarge 2 12 3" xfId="1362" xr:uid="{65B8A1D1-4CFA-44EF-92E2-1B450A178E2D}"/>
    <cellStyle name="20 % – uthevingsfarge 2 13" xfId="557" xr:uid="{8E35D524-43C5-4B66-B7A7-61DDEA37D6C0}"/>
    <cellStyle name="20 % – uthevingsfarge 2 13 2" xfId="1374" xr:uid="{9EA88D5B-78EA-47F0-A919-31F18A931510}"/>
    <cellStyle name="20 % – uthevingsfarge 2 14" xfId="966" xr:uid="{41754766-A6A1-4852-BD3C-0D25F908A6B4}"/>
    <cellStyle name="20 % - uthevingsfarge 2 2" xfId="233" xr:uid="{00000000-0005-0000-0000-000013000000}"/>
    <cellStyle name="20 % – uthevingsfarge 2 2" xfId="62" xr:uid="{00000000-0005-0000-0000-000014000000}"/>
    <cellStyle name="20 % - uthevingsfarge 2 2 2" xfId="261" xr:uid="{00000000-0005-0000-0000-000015000000}"/>
    <cellStyle name="20 % – uthevingsfarge 2 2 2" xfId="174" xr:uid="{00000000-0005-0000-0000-000016000000}"/>
    <cellStyle name="20 % - uthevingsfarge 2 2 2 2" xfId="712" xr:uid="{DACE2C43-D7D0-472D-B820-10D49E8202E0}"/>
    <cellStyle name="20 % – uthevingsfarge 2 2 2 2" xfId="649" xr:uid="{FCED3810-981E-476F-8F27-8D62543F3CE4}"/>
    <cellStyle name="20 % - uthevingsfarge 2 2 2 2 2" xfId="1528" xr:uid="{B29D07F9-0D57-465C-9F0E-C17BA7CF6FD0}"/>
    <cellStyle name="20 % – uthevingsfarge 2 2 2 2 2" xfId="1465" xr:uid="{C2084198-45CE-48F4-A45C-4E90BFC10309}"/>
    <cellStyle name="20 % - uthevingsfarge 2 2 2 3" xfId="1120" xr:uid="{18DB450A-0814-4EEE-AE64-A03B73F6FBB9}"/>
    <cellStyle name="20 % – uthevingsfarge 2 2 2 3" xfId="1057" xr:uid="{11567E95-8341-4B3E-A169-385B06124D5A}"/>
    <cellStyle name="20 % - uthevingsfarge 2 2 3" xfId="686" xr:uid="{A143A9C2-5C0A-4021-88F5-50AEBC377E05}"/>
    <cellStyle name="20 % – uthevingsfarge 2 2 3" xfId="320" xr:uid="{00000000-0005-0000-0000-000017000000}"/>
    <cellStyle name="20 % - uthevingsfarge 2 2 3 2" xfId="1502" xr:uid="{13F7F239-7812-4007-AE5F-3F70BE20C8C9}"/>
    <cellStyle name="20 % – uthevingsfarge 2 2 3 2" xfId="769" xr:uid="{A02F951D-AB7A-468F-B3A6-CB011DA16F82}"/>
    <cellStyle name="20 % – uthevingsfarge 2 2 3 2 2" xfId="1585" xr:uid="{59F4750D-C267-4D41-A5FC-7E21D0F38456}"/>
    <cellStyle name="20 % – uthevingsfarge 2 2 3 3" xfId="1177" xr:uid="{FD27B988-9CB1-4EB4-A973-8ED279207DF6}"/>
    <cellStyle name="20 % - uthevingsfarge 2 2 4" xfId="1094" xr:uid="{F85B8C4C-4E4E-46B1-AA48-0A33E9C3E92C}"/>
    <cellStyle name="20 % – uthevingsfarge 2 2 4" xfId="165" xr:uid="{00000000-0005-0000-0000-000018000000}"/>
    <cellStyle name="20 % – uthevingsfarge 2 2 4 2" xfId="642" xr:uid="{8E2ECF9A-BEE8-42DF-B4A8-77EF1B2A6FE6}"/>
    <cellStyle name="20 % – uthevingsfarge 2 2 4 2 2" xfId="1458" xr:uid="{E00B1F6F-DE02-4EE9-9736-9EC6B1415407}"/>
    <cellStyle name="20 % – uthevingsfarge 2 2 4 3" xfId="1050" xr:uid="{842DF106-2567-41A9-BAA0-D2648E62A73F}"/>
    <cellStyle name="20 % – uthevingsfarge 2 2 5" xfId="333" xr:uid="{00000000-0005-0000-0000-000019000000}"/>
    <cellStyle name="20 % – uthevingsfarge 2 2 5 2" xfId="782" xr:uid="{EF359596-0A66-4112-9B49-E661A1D6FCF2}"/>
    <cellStyle name="20 % – uthevingsfarge 2 2 5 2 2" xfId="1598" xr:uid="{EDC0357A-327A-45F3-A83B-E2A13ECE49B8}"/>
    <cellStyle name="20 % – uthevingsfarge 2 2 5 3" xfId="1190" xr:uid="{5ECEA05D-E30D-4AF8-A023-A5FD87714FAE}"/>
    <cellStyle name="20 % – uthevingsfarge 2 2 6" xfId="572" xr:uid="{68E09A6B-444F-4BAC-B603-3FF5AD829CAC}"/>
    <cellStyle name="20 % – uthevingsfarge 2 2 6 2" xfId="1389" xr:uid="{F3E6E16B-099D-4364-8B7A-4A418C21AE71}"/>
    <cellStyle name="20 % – uthevingsfarge 2 2 7" xfId="981" xr:uid="{BE714179-E9DB-4CD5-BC9D-38A50239BFD1}"/>
    <cellStyle name="20 % - uthevingsfarge 2 3" xfId="274" xr:uid="{00000000-0005-0000-0000-00001A000000}"/>
    <cellStyle name="20 % – uthevingsfarge 2 3" xfId="82" xr:uid="{00000000-0005-0000-0000-00001B000000}"/>
    <cellStyle name="20 % - uthevingsfarge 2 3 2" xfId="725" xr:uid="{B76FA838-9864-4E49-87DC-208CE3FFDCC4}"/>
    <cellStyle name="20 % – uthevingsfarge 2 3 2" xfId="194" xr:uid="{00000000-0005-0000-0000-00001C000000}"/>
    <cellStyle name="20 % - uthevingsfarge 2 3 2 2" xfId="1541" xr:uid="{1CD38D88-5724-4017-8FBF-3289BF8A93C6}"/>
    <cellStyle name="20 % – uthevingsfarge 2 3 2 2" xfId="669" xr:uid="{41BACDF5-465F-4F58-8645-294356223B62}"/>
    <cellStyle name="20 % – uthevingsfarge 2 3 2 2 2" xfId="1485" xr:uid="{2F958523-B439-4857-A7B0-50973F2B0900}"/>
    <cellStyle name="20 % – uthevingsfarge 2 3 2 3" xfId="1077" xr:uid="{471DA2AD-A494-4D4E-A0E9-AA08FA34C6F9}"/>
    <cellStyle name="20 % - uthevingsfarge 2 3 3" xfId="1133" xr:uid="{1F013886-5213-4AE8-97A1-A4F7102752AA}"/>
    <cellStyle name="20 % – uthevingsfarge 2 3 3" xfId="592" xr:uid="{FAF8AC00-739B-4572-9AE4-97964D6EFA37}"/>
    <cellStyle name="20 % – uthevingsfarge 2 3 3 2" xfId="1409" xr:uid="{1AE24117-006C-46F4-93C9-40D4EC9D6788}"/>
    <cellStyle name="20 % – uthevingsfarge 2 3 4" xfId="1001" xr:uid="{F8CC3898-CEAE-4F20-A52A-E00EAE9C722D}"/>
    <cellStyle name="20 % - uthevingsfarge 2 4" xfId="247" xr:uid="{00000000-0005-0000-0000-00001D000000}"/>
    <cellStyle name="20 % – uthevingsfarge 2 4" xfId="111" xr:uid="{00000000-0005-0000-0000-00001E000000}"/>
    <cellStyle name="20 % - uthevingsfarge 2 4 2" xfId="698" xr:uid="{62208791-EFBA-48DB-98C1-226B47939EEF}"/>
    <cellStyle name="20 % – uthevingsfarge 2 4 2" xfId="621" xr:uid="{D7E4E39C-22F2-4152-B431-58E887D6FE25}"/>
    <cellStyle name="20 % - uthevingsfarge 2 4 2 2" xfId="1514" xr:uid="{69EC1F68-8407-4CC8-AA99-BC160C1B02D7}"/>
    <cellStyle name="20 % – uthevingsfarge 2 4 2 2" xfId="1438" xr:uid="{A311DF91-4F6A-4619-AB14-AD5580C777FA}"/>
    <cellStyle name="20 % - uthevingsfarge 2 4 3" xfId="1106" xr:uid="{283FEC09-FC54-4A99-A3B8-CF1B7619DC6E}"/>
    <cellStyle name="20 % – uthevingsfarge 2 4 3" xfId="1030" xr:uid="{4B5E9D9F-0502-4DFD-8002-A7C4B61E2D0E}"/>
    <cellStyle name="20 % – uthevingsfarge 2 5" xfId="130" xr:uid="{00000000-0005-0000-0000-00001F000000}"/>
    <cellStyle name="20 % – uthevingsfarge 2 5 2" xfId="640" xr:uid="{77A5EB7B-E74E-4D43-82B2-ADD36792530E}"/>
    <cellStyle name="20 % – uthevingsfarge 2 5 2 2" xfId="1456" xr:uid="{34D0C6EA-3E24-4C98-8F9D-1C8EB70626B8}"/>
    <cellStyle name="20 % – uthevingsfarge 2 5 3" xfId="1048" xr:uid="{8A8EA447-11FD-44B1-9CA9-A3961D17465B}"/>
    <cellStyle name="20 % – uthevingsfarge 2 6" xfId="307" xr:uid="{00000000-0005-0000-0000-000020000000}"/>
    <cellStyle name="20 % – uthevingsfarge 2 6 2" xfId="756" xr:uid="{DB6E7954-641F-4FEB-8F8E-343EF41A03E3}"/>
    <cellStyle name="20 % – uthevingsfarge 2 6 2 2" xfId="1572" xr:uid="{282F8E74-D4ED-4905-8A6F-BF6F6A3B4C50}"/>
    <cellStyle name="20 % – uthevingsfarge 2 6 3" xfId="1164" xr:uid="{AD1A0AD3-796A-40F3-9DE7-5F0B6B10543C}"/>
    <cellStyle name="20 % – uthevingsfarge 2 7" xfId="99" xr:uid="{00000000-0005-0000-0000-000021000000}"/>
    <cellStyle name="20 % – uthevingsfarge 2 7 2" xfId="609" xr:uid="{4537C9F5-59D8-4EB4-B824-6137387D87B3}"/>
    <cellStyle name="20 % – uthevingsfarge 2 7 2 2" xfId="1426" xr:uid="{BD862F3C-F76D-4D08-83DA-B1B2E56AB223}"/>
    <cellStyle name="20 % – uthevingsfarge 2 7 3" xfId="1018" xr:uid="{9371807D-79B8-4458-B131-EAD02E726389}"/>
    <cellStyle name="20 % – uthevingsfarge 2 8" xfId="486" xr:uid="{00000000-0005-0000-0000-0000E2010000}"/>
    <cellStyle name="20 % – uthevingsfarge 2 8 2" xfId="895" xr:uid="{BD12295D-76C4-44D8-98B6-05D013A18762}"/>
    <cellStyle name="20 % – uthevingsfarge 2 8 2 2" xfId="1711" xr:uid="{B1B76D46-5345-47A8-9900-DAFFD49D26F5}"/>
    <cellStyle name="20 % – uthevingsfarge 2 8 3" xfId="1303" xr:uid="{CE3CC196-61B0-4AE5-A130-116DFF0F5409}"/>
    <cellStyle name="20 % – uthevingsfarge 2 9" xfId="501" xr:uid="{00000000-0005-0000-0000-0000F6010000}"/>
    <cellStyle name="20 % – uthevingsfarge 2 9 2" xfId="910" xr:uid="{957B4CC2-4F31-4201-B49B-93549FD6FA35}"/>
    <cellStyle name="20 % – uthevingsfarge 2 9 2 2" xfId="1726" xr:uid="{93CEDD19-B4C9-45A1-B82E-CAFF974C26D5}"/>
    <cellStyle name="20 % – uthevingsfarge 2 9 3" xfId="1318" xr:uid="{641D9F6D-84B1-4B21-A94D-11D2D8A7FEB5}"/>
    <cellStyle name="20 % – uthevingsfarge 3" xfId="36" builtinId="38" customBuiltin="1"/>
    <cellStyle name="20 % – uthevingsfarge 3 10" xfId="506" xr:uid="{00000000-0005-0000-0000-000003020000}"/>
    <cellStyle name="20 % – uthevingsfarge 3 10 2" xfId="915" xr:uid="{ADCBC0D9-514A-4B52-AC35-5D61ADD2D4CD}"/>
    <cellStyle name="20 % – uthevingsfarge 3 10 2 2" xfId="1731" xr:uid="{857B42E6-2549-4A93-B850-82E36FA4259F}"/>
    <cellStyle name="20 % – uthevingsfarge 3 10 3" xfId="1323" xr:uid="{15372018-8ACE-4A32-AE8F-A882838CDB36}"/>
    <cellStyle name="20 % – uthevingsfarge 3 11" xfId="528" xr:uid="{00000000-0005-0000-0000-00000F020000}"/>
    <cellStyle name="20 % – uthevingsfarge 3 11 2" xfId="937" xr:uid="{50D020E8-9B2B-4BFF-AB27-0A083B9DFEFA}"/>
    <cellStyle name="20 % – uthevingsfarge 3 11 2 2" xfId="1753" xr:uid="{499202EB-CD23-4899-9D38-36A9922FEE1A}"/>
    <cellStyle name="20 % – uthevingsfarge 3 11 3" xfId="1345" xr:uid="{77178DF2-0712-4DAD-901B-7443C0EFD808}"/>
    <cellStyle name="20 % – uthevingsfarge 3 12" xfId="547" xr:uid="{970C6C18-3D52-4C79-84FF-01A1F6CAFE0B}"/>
    <cellStyle name="20 % – uthevingsfarge 3 12 2" xfId="956" xr:uid="{192D59FE-5911-4E79-9E5F-7CDE190069B8}"/>
    <cellStyle name="20 % – uthevingsfarge 3 12 2 2" xfId="1772" xr:uid="{721CDA35-39CC-4003-A38B-BD51910D2732}"/>
    <cellStyle name="20 % – uthevingsfarge 3 12 3" xfId="1364" xr:uid="{CBA08596-62F9-4B2C-95D6-A7EAAEBA1CB3}"/>
    <cellStyle name="20 % – uthevingsfarge 3 13" xfId="559" xr:uid="{AB13574F-6283-4C3D-9321-1C0CDE31BAD5}"/>
    <cellStyle name="20 % – uthevingsfarge 3 13 2" xfId="1376" xr:uid="{7D8CFC14-3D58-4D45-BFFA-E7C8D1E97296}"/>
    <cellStyle name="20 % – uthevingsfarge 3 14" xfId="968" xr:uid="{EC6AF988-F3D2-4664-A6BC-54D8C6E82778}"/>
    <cellStyle name="20 % - uthevingsfarge 3 2" xfId="235" xr:uid="{00000000-0005-0000-0000-000023000000}"/>
    <cellStyle name="20 % – uthevingsfarge 3 2" xfId="65" xr:uid="{00000000-0005-0000-0000-000024000000}"/>
    <cellStyle name="20 % - uthevingsfarge 3 2 2" xfId="263" xr:uid="{00000000-0005-0000-0000-000025000000}"/>
    <cellStyle name="20 % – uthevingsfarge 3 2 2" xfId="177" xr:uid="{00000000-0005-0000-0000-000026000000}"/>
    <cellStyle name="20 % - uthevingsfarge 3 2 2 2" xfId="714" xr:uid="{12C27DCF-AD08-4C03-A705-23DE2D2B68B5}"/>
    <cellStyle name="20 % – uthevingsfarge 3 2 2 2" xfId="652" xr:uid="{B8BA956E-1ACB-40B4-A087-A5AFB76E663A}"/>
    <cellStyle name="20 % - uthevingsfarge 3 2 2 2 2" xfId="1530" xr:uid="{A5AC69E9-32C7-46CB-BFCA-290CEAB1FBE1}"/>
    <cellStyle name="20 % – uthevingsfarge 3 2 2 2 2" xfId="1468" xr:uid="{A711D2EF-A0CD-4CE5-BA5E-AC1E968756CC}"/>
    <cellStyle name="20 % - uthevingsfarge 3 2 2 3" xfId="1122" xr:uid="{846614D5-4890-4247-BB7D-71D23C816961}"/>
    <cellStyle name="20 % – uthevingsfarge 3 2 2 3" xfId="1060" xr:uid="{1956AC8D-16B2-4E78-B9F6-AC1C783A112E}"/>
    <cellStyle name="20 % - uthevingsfarge 3 2 3" xfId="688" xr:uid="{103EF6AF-C950-49DC-A71D-02B03DFDB132}"/>
    <cellStyle name="20 % – uthevingsfarge 3 2 3" xfId="323" xr:uid="{00000000-0005-0000-0000-000027000000}"/>
    <cellStyle name="20 % - uthevingsfarge 3 2 3 2" xfId="1504" xr:uid="{0D8D729B-1219-4ACD-820C-65CACC948018}"/>
    <cellStyle name="20 % – uthevingsfarge 3 2 3 2" xfId="772" xr:uid="{0339B89F-DED4-4F79-B092-745C9A05B648}"/>
    <cellStyle name="20 % – uthevingsfarge 3 2 3 2 2" xfId="1588" xr:uid="{1597E820-0384-4CCD-A026-60FFCA1F6C6E}"/>
    <cellStyle name="20 % – uthevingsfarge 3 2 3 3" xfId="1180" xr:uid="{B9447B61-6647-4465-9FF6-0FDFE1F6D63A}"/>
    <cellStyle name="20 % - uthevingsfarge 3 2 4" xfId="1096" xr:uid="{6D45DB6E-B2A0-4C08-9AA6-81427EC10CED}"/>
    <cellStyle name="20 % – uthevingsfarge 3 2 4" xfId="319" xr:uid="{00000000-0005-0000-0000-000028000000}"/>
    <cellStyle name="20 % – uthevingsfarge 3 2 4 2" xfId="768" xr:uid="{04A9A674-7B9F-4E1D-AC38-1EC34D9BAD0F}"/>
    <cellStyle name="20 % – uthevingsfarge 3 2 4 2 2" xfId="1584" xr:uid="{F02F0D9E-D17A-4D6B-BAA1-407103FBFB07}"/>
    <cellStyle name="20 % – uthevingsfarge 3 2 4 3" xfId="1176" xr:uid="{15523B42-8CA7-41FB-8E6E-A0DCF5B1272C}"/>
    <cellStyle name="20 % – uthevingsfarge 3 2 5" xfId="335" xr:uid="{00000000-0005-0000-0000-000029000000}"/>
    <cellStyle name="20 % – uthevingsfarge 3 2 5 2" xfId="784" xr:uid="{208D1B63-EB9C-4B57-BB9A-875A530CEBC5}"/>
    <cellStyle name="20 % – uthevingsfarge 3 2 5 2 2" xfId="1600" xr:uid="{6F9E85C3-637F-4692-8672-AEE57755428E}"/>
    <cellStyle name="20 % – uthevingsfarge 3 2 5 3" xfId="1192" xr:uid="{9ECD6D5B-792C-46A4-B7BA-840C79CB0B2F}"/>
    <cellStyle name="20 % – uthevingsfarge 3 2 6" xfId="575" xr:uid="{C1243527-BC11-4CC4-9E37-80F9BC4F1550}"/>
    <cellStyle name="20 % – uthevingsfarge 3 2 6 2" xfId="1392" xr:uid="{0B9AD071-9909-4B05-AFE7-A5AA92A91012}"/>
    <cellStyle name="20 % – uthevingsfarge 3 2 7" xfId="984" xr:uid="{76B63162-C801-4EEB-AD1C-6DF30A43DFF1}"/>
    <cellStyle name="20 % - uthevingsfarge 3 3" xfId="276" xr:uid="{00000000-0005-0000-0000-00002A000000}"/>
    <cellStyle name="20 % – uthevingsfarge 3 3" xfId="85" xr:uid="{00000000-0005-0000-0000-00002B000000}"/>
    <cellStyle name="20 % - uthevingsfarge 3 3 2" xfId="727" xr:uid="{A0E40938-C6CE-4FAE-BABA-E29A7B6D5B0B}"/>
    <cellStyle name="20 % – uthevingsfarge 3 3 2" xfId="197" xr:uid="{00000000-0005-0000-0000-00002C000000}"/>
    <cellStyle name="20 % - uthevingsfarge 3 3 2 2" xfId="1543" xr:uid="{F5EA72B4-A354-44AE-98B5-218530E67687}"/>
    <cellStyle name="20 % – uthevingsfarge 3 3 2 2" xfId="672" xr:uid="{53F1CF22-FEC0-4C0A-822C-863044A206E9}"/>
    <cellStyle name="20 % – uthevingsfarge 3 3 2 2 2" xfId="1488" xr:uid="{0960B0EF-9326-4CEC-9DE7-0684F0D1BD54}"/>
    <cellStyle name="20 % – uthevingsfarge 3 3 2 3" xfId="1080" xr:uid="{B9A0C7AD-00E6-426B-81FE-151B5C1D9D73}"/>
    <cellStyle name="20 % - uthevingsfarge 3 3 3" xfId="1135" xr:uid="{497F7F0E-5BEB-4AF3-B418-87A800524243}"/>
    <cellStyle name="20 % – uthevingsfarge 3 3 3" xfId="595" xr:uid="{EA7307C1-E087-48B5-803E-7BE1E5D50B02}"/>
    <cellStyle name="20 % – uthevingsfarge 3 3 3 2" xfId="1412" xr:uid="{C71D7418-5BC5-4A18-9B02-17B45B9F46A8}"/>
    <cellStyle name="20 % – uthevingsfarge 3 3 4" xfId="1004" xr:uid="{45308F95-874D-4A2F-AF33-62C31B9CABBC}"/>
    <cellStyle name="20 % - uthevingsfarge 3 4" xfId="249" xr:uid="{00000000-0005-0000-0000-00002D000000}"/>
    <cellStyle name="20 % – uthevingsfarge 3 4" xfId="114" xr:uid="{00000000-0005-0000-0000-00002E000000}"/>
    <cellStyle name="20 % - uthevingsfarge 3 4 2" xfId="700" xr:uid="{197F1082-C7DF-4661-8C58-FD4A473C6053}"/>
    <cellStyle name="20 % – uthevingsfarge 3 4 2" xfId="624" xr:uid="{68F5CFD1-9078-4A45-BEFF-42B253FAC9A2}"/>
    <cellStyle name="20 % - uthevingsfarge 3 4 2 2" xfId="1516" xr:uid="{FBCD26F6-FADF-43DA-97BB-ECE0EFDB0373}"/>
    <cellStyle name="20 % – uthevingsfarge 3 4 2 2" xfId="1441" xr:uid="{41C3117C-2814-44C5-B8BC-488047F0F5D0}"/>
    <cellStyle name="20 % - uthevingsfarge 3 4 3" xfId="1108" xr:uid="{9308510E-E189-40AC-AF98-634539C2B797}"/>
    <cellStyle name="20 % – uthevingsfarge 3 4 3" xfId="1033" xr:uid="{3C7D07ED-5647-46E1-956C-CB069C85FB19}"/>
    <cellStyle name="20 % – uthevingsfarge 3 5" xfId="129" xr:uid="{00000000-0005-0000-0000-00002F000000}"/>
    <cellStyle name="20 % – uthevingsfarge 3 5 2" xfId="639" xr:uid="{BA4FCE68-691A-4DF2-B807-3D1370F61844}"/>
    <cellStyle name="20 % – uthevingsfarge 3 5 2 2" xfId="1455" xr:uid="{2900D782-86D5-4480-96DE-4E362ED5273C}"/>
    <cellStyle name="20 % – uthevingsfarge 3 5 3" xfId="1047" xr:uid="{1F7519C5-011C-4554-943F-9D1F9551DAC8}"/>
    <cellStyle name="20 % – uthevingsfarge 3 6" xfId="305" xr:uid="{00000000-0005-0000-0000-000030000000}"/>
    <cellStyle name="20 % – uthevingsfarge 3 6 2" xfId="754" xr:uid="{3E076DC4-BE04-40F7-9F79-136496D49AE4}"/>
    <cellStyle name="20 % – uthevingsfarge 3 6 2 2" xfId="1570" xr:uid="{5E121729-FFA6-44D3-BB80-0D3EC148EFDF}"/>
    <cellStyle name="20 % – uthevingsfarge 3 6 3" xfId="1162" xr:uid="{81146757-E80B-4CDE-9AE4-295C457FE443}"/>
    <cellStyle name="20 % – uthevingsfarge 3 7" xfId="338" xr:uid="{00000000-0005-0000-0000-000031000000}"/>
    <cellStyle name="20 % – uthevingsfarge 3 7 2" xfId="787" xr:uid="{6BFE80BE-F503-4889-BF92-579D55C83FBA}"/>
    <cellStyle name="20 % – uthevingsfarge 3 7 2 2" xfId="1603" xr:uid="{D142FB0D-C179-49AF-940C-059319E0B6E3}"/>
    <cellStyle name="20 % – uthevingsfarge 3 7 3" xfId="1195" xr:uid="{29FA3E38-F2FD-488D-9615-E9F52B668BE0}"/>
    <cellStyle name="20 % – uthevingsfarge 3 8" xfId="489" xr:uid="{00000000-0005-0000-0000-0000E3010000}"/>
    <cellStyle name="20 % – uthevingsfarge 3 8 2" xfId="898" xr:uid="{8DF04D14-9766-46CE-A5C7-3816E917DD59}"/>
    <cellStyle name="20 % – uthevingsfarge 3 8 2 2" xfId="1714" xr:uid="{A925EE85-98AC-4C39-8C75-505F78CCC4C4}"/>
    <cellStyle name="20 % – uthevingsfarge 3 8 3" xfId="1306" xr:uid="{B4A8FA7E-AFDA-4697-8C37-820DBCB8AC3B}"/>
    <cellStyle name="20 % – uthevingsfarge 3 9" xfId="504" xr:uid="{00000000-0005-0000-0000-0000F7010000}"/>
    <cellStyle name="20 % – uthevingsfarge 3 9 2" xfId="913" xr:uid="{98B82B5B-D10E-4CCA-802E-A56ABD652EBA}"/>
    <cellStyle name="20 % – uthevingsfarge 3 9 2 2" xfId="1729" xr:uid="{732CBD2B-D0C9-4AC4-9A44-02D5F6046DC6}"/>
    <cellStyle name="20 % – uthevingsfarge 3 9 3" xfId="1321" xr:uid="{4C385BE6-815A-466D-B0AA-57CD317FD90F}"/>
    <cellStyle name="20 % – uthevingsfarge 4" xfId="40" builtinId="42" customBuiltin="1"/>
    <cellStyle name="20 % – uthevingsfarge 4 10" xfId="514" xr:uid="{00000000-0005-0000-0000-000004020000}"/>
    <cellStyle name="20 % – uthevingsfarge 4 10 2" xfId="923" xr:uid="{11AE1058-9E16-42A4-A5D1-557837630E35}"/>
    <cellStyle name="20 % – uthevingsfarge 4 10 2 2" xfId="1739" xr:uid="{D78AD748-2209-4FE2-8FDD-D88C9066B9A1}"/>
    <cellStyle name="20 % – uthevingsfarge 4 10 3" xfId="1331" xr:uid="{DB01F6A1-D6DD-49AD-8C89-DB81AA8F0DE6}"/>
    <cellStyle name="20 % – uthevingsfarge 4 11" xfId="531" xr:uid="{00000000-0005-0000-0000-000010020000}"/>
    <cellStyle name="20 % – uthevingsfarge 4 11 2" xfId="940" xr:uid="{F874B0BB-614D-4E44-8147-FD7937D8DF3A}"/>
    <cellStyle name="20 % – uthevingsfarge 4 11 2 2" xfId="1756" xr:uid="{9F8FA4DF-D0CF-4EE9-8D30-9FA97CD75838}"/>
    <cellStyle name="20 % – uthevingsfarge 4 11 3" xfId="1348" xr:uid="{38A9D695-4553-4328-BACB-0781BB37013C}"/>
    <cellStyle name="20 % – uthevingsfarge 4 12" xfId="549" xr:uid="{7B6E7806-7DB9-4468-A58A-40DDFB4C14D5}"/>
    <cellStyle name="20 % – uthevingsfarge 4 12 2" xfId="958" xr:uid="{B9A1C24A-CAB7-4E34-B128-46659E4263F9}"/>
    <cellStyle name="20 % – uthevingsfarge 4 12 2 2" xfId="1774" xr:uid="{504C369B-9EB0-4A1A-B084-C72AB5F8958C}"/>
    <cellStyle name="20 % – uthevingsfarge 4 12 3" xfId="1366" xr:uid="{A05AB4DC-5935-43A8-9721-82C4CFBF0BA9}"/>
    <cellStyle name="20 % – uthevingsfarge 4 13" xfId="561" xr:uid="{3271188A-5838-4BD3-9D24-A9676F184CC9}"/>
    <cellStyle name="20 % – uthevingsfarge 4 13 2" xfId="1378" xr:uid="{E33B55C6-3E82-4044-B22F-BF71425CA4CB}"/>
    <cellStyle name="20 % – uthevingsfarge 4 14" xfId="970" xr:uid="{E7D3C1EE-543F-4E4C-9739-C4720A8D657D}"/>
    <cellStyle name="20 % - uthevingsfarge 4 2" xfId="237" xr:uid="{00000000-0005-0000-0000-000033000000}"/>
    <cellStyle name="20 % – uthevingsfarge 4 2" xfId="68" xr:uid="{00000000-0005-0000-0000-000034000000}"/>
    <cellStyle name="20 % - uthevingsfarge 4 2 2" xfId="265" xr:uid="{00000000-0005-0000-0000-000035000000}"/>
    <cellStyle name="20 % – uthevingsfarge 4 2 2" xfId="180" xr:uid="{00000000-0005-0000-0000-000036000000}"/>
    <cellStyle name="20 % - uthevingsfarge 4 2 2 2" xfId="716" xr:uid="{EF9B45A9-A3E1-4D33-BCB4-7C0F399E25E7}"/>
    <cellStyle name="20 % – uthevingsfarge 4 2 2 2" xfId="655" xr:uid="{826DCCCC-36CB-4171-B13A-FDEE58C376E1}"/>
    <cellStyle name="20 % - uthevingsfarge 4 2 2 2 2" xfId="1532" xr:uid="{8D3F0379-5843-4E50-9597-FEF4E149116D}"/>
    <cellStyle name="20 % – uthevingsfarge 4 2 2 2 2" xfId="1471" xr:uid="{C3B7DED2-CFA2-4164-8C2C-CC1E2320BD93}"/>
    <cellStyle name="20 % - uthevingsfarge 4 2 2 3" xfId="1124" xr:uid="{11802B4A-062A-49B9-8CA5-67C976A070B3}"/>
    <cellStyle name="20 % – uthevingsfarge 4 2 2 3" xfId="1063" xr:uid="{E2F58E9B-588B-4319-875F-0CB2F08DACD1}"/>
    <cellStyle name="20 % - uthevingsfarge 4 2 3" xfId="690" xr:uid="{5A2717AA-6745-4B4A-B672-CBF538628974}"/>
    <cellStyle name="20 % – uthevingsfarge 4 2 3" xfId="326" xr:uid="{00000000-0005-0000-0000-000037000000}"/>
    <cellStyle name="20 % - uthevingsfarge 4 2 3 2" xfId="1506" xr:uid="{4810146C-1B9D-46F5-9A42-1754B23F5154}"/>
    <cellStyle name="20 % – uthevingsfarge 4 2 3 2" xfId="775" xr:uid="{07C9E91D-BB41-4F70-8F50-2EF96CAB9ECB}"/>
    <cellStyle name="20 % – uthevingsfarge 4 2 3 2 2" xfId="1591" xr:uid="{639695D8-1A75-4D5F-83D0-B267FC4C7407}"/>
    <cellStyle name="20 % – uthevingsfarge 4 2 3 3" xfId="1183" xr:uid="{0481B245-8DB1-42EB-8391-DD79829DE842}"/>
    <cellStyle name="20 % - uthevingsfarge 4 2 4" xfId="1098" xr:uid="{E6E0CB3B-445C-4ABC-8A46-DE0D13494B6E}"/>
    <cellStyle name="20 % – uthevingsfarge 4 2 4" xfId="348" xr:uid="{00000000-0005-0000-0000-000038000000}"/>
    <cellStyle name="20 % – uthevingsfarge 4 2 4 2" xfId="797" xr:uid="{52E4C5C5-8A1C-48F8-A179-F2B74AB1003E}"/>
    <cellStyle name="20 % – uthevingsfarge 4 2 4 2 2" xfId="1613" xr:uid="{B702E7C3-EF25-442D-8179-421D834079AA}"/>
    <cellStyle name="20 % – uthevingsfarge 4 2 4 3" xfId="1205" xr:uid="{801E6815-6651-402F-8B30-4E3D84F4AE52}"/>
    <cellStyle name="20 % – uthevingsfarge 4 2 5" xfId="337" xr:uid="{00000000-0005-0000-0000-000039000000}"/>
    <cellStyle name="20 % – uthevingsfarge 4 2 5 2" xfId="786" xr:uid="{90BAF6B3-34B5-4068-B2D0-5D5B253547D8}"/>
    <cellStyle name="20 % – uthevingsfarge 4 2 5 2 2" xfId="1602" xr:uid="{1AAD425E-9C72-4C9A-BD65-7790A682AAB9}"/>
    <cellStyle name="20 % – uthevingsfarge 4 2 5 3" xfId="1194" xr:uid="{0145861B-9F07-4DA9-A939-8356B362ED70}"/>
    <cellStyle name="20 % – uthevingsfarge 4 2 6" xfId="578" xr:uid="{F8E30E50-B819-4BF9-90CE-932598E8CA4E}"/>
    <cellStyle name="20 % – uthevingsfarge 4 2 6 2" xfId="1395" xr:uid="{BFC5EEE4-994B-4E02-A7CA-5868721F0403}"/>
    <cellStyle name="20 % – uthevingsfarge 4 2 7" xfId="987" xr:uid="{A12ADC27-D9C8-47BD-B410-FE2C32E177B1}"/>
    <cellStyle name="20 % - uthevingsfarge 4 3" xfId="278" xr:uid="{00000000-0005-0000-0000-00003A000000}"/>
    <cellStyle name="20 % – uthevingsfarge 4 3" xfId="88" xr:uid="{00000000-0005-0000-0000-00003B000000}"/>
    <cellStyle name="20 % - uthevingsfarge 4 3 2" xfId="729" xr:uid="{420B747F-51BD-4374-BD00-A95F8B0DA711}"/>
    <cellStyle name="20 % – uthevingsfarge 4 3 2" xfId="200" xr:uid="{00000000-0005-0000-0000-00003C000000}"/>
    <cellStyle name="20 % - uthevingsfarge 4 3 2 2" xfId="1545" xr:uid="{85562646-AA34-4502-ACF8-A78699355645}"/>
    <cellStyle name="20 % – uthevingsfarge 4 3 2 2" xfId="675" xr:uid="{6EF817A6-9AA0-46CB-9B53-28762E43540F}"/>
    <cellStyle name="20 % – uthevingsfarge 4 3 2 2 2" xfId="1491" xr:uid="{7ADA33A7-F0FC-4073-A31C-639730A4D956}"/>
    <cellStyle name="20 % – uthevingsfarge 4 3 2 3" xfId="1083" xr:uid="{ABB88F84-EDD6-4E39-AE34-78E9E85C2FDD}"/>
    <cellStyle name="20 % - uthevingsfarge 4 3 3" xfId="1137" xr:uid="{0DD1D61C-26C4-4F00-B3E9-EA54293D0CA2}"/>
    <cellStyle name="20 % – uthevingsfarge 4 3 3" xfId="598" xr:uid="{A2930940-68EF-4A6C-8F4F-E7901BDDCD7A}"/>
    <cellStyle name="20 % – uthevingsfarge 4 3 3 2" xfId="1415" xr:uid="{0E42EB6F-B134-4EF3-B89F-275D6815314F}"/>
    <cellStyle name="20 % – uthevingsfarge 4 3 4" xfId="1007" xr:uid="{26FF60A3-6451-434A-AAA3-A32F5500D5B7}"/>
    <cellStyle name="20 % - uthevingsfarge 4 4" xfId="251" xr:uid="{00000000-0005-0000-0000-00003D000000}"/>
    <cellStyle name="20 % – uthevingsfarge 4 4" xfId="118" xr:uid="{00000000-0005-0000-0000-00003E000000}"/>
    <cellStyle name="20 % - uthevingsfarge 4 4 2" xfId="702" xr:uid="{C4CF1366-41D1-4D9C-A02A-90FCA784810E}"/>
    <cellStyle name="20 % – uthevingsfarge 4 4 2" xfId="628" xr:uid="{5908C7BF-1800-4A62-8C11-2E06784FB59A}"/>
    <cellStyle name="20 % - uthevingsfarge 4 4 2 2" xfId="1518" xr:uid="{3E2201BB-D3E0-47B3-9F4E-55ABFAA584AD}"/>
    <cellStyle name="20 % – uthevingsfarge 4 4 2 2" xfId="1445" xr:uid="{77764DDB-F984-489E-87AE-6D358FFE935D}"/>
    <cellStyle name="20 % - uthevingsfarge 4 4 3" xfId="1110" xr:uid="{34DE4174-B2D9-4346-BE13-1677E9F4FB5E}"/>
    <cellStyle name="20 % – uthevingsfarge 4 4 3" xfId="1037" xr:uid="{FBEA80BA-D86A-442A-B7AE-350E9A480901}"/>
    <cellStyle name="20 % – uthevingsfarge 4 5" xfId="299" xr:uid="{00000000-0005-0000-0000-00003F000000}"/>
    <cellStyle name="20 % – uthevingsfarge 4 5 2" xfId="748" xr:uid="{F2113760-9244-4234-A193-ABC31D7AFF59}"/>
    <cellStyle name="20 % – uthevingsfarge 4 5 2 2" xfId="1564" xr:uid="{9932CB08-737B-42A8-B4FF-2F7E82430C68}"/>
    <cellStyle name="20 % – uthevingsfarge 4 5 3" xfId="1156" xr:uid="{5823EA9F-9216-4B36-B793-574FE2B8FC4C}"/>
    <cellStyle name="20 % – uthevingsfarge 4 6" xfId="315" xr:uid="{00000000-0005-0000-0000-000040000000}"/>
    <cellStyle name="20 % – uthevingsfarge 4 6 2" xfId="764" xr:uid="{9F43EB88-C4B0-4EEC-9ADB-3ACE5A21BB74}"/>
    <cellStyle name="20 % – uthevingsfarge 4 6 2 2" xfId="1580" xr:uid="{F63967D3-B88C-455F-A6CC-10F10697CA45}"/>
    <cellStyle name="20 % – uthevingsfarge 4 6 3" xfId="1172" xr:uid="{FBF74926-D354-4859-BD3C-2C21A7428E0A}"/>
    <cellStyle name="20 % – uthevingsfarge 4 7" xfId="341" xr:uid="{00000000-0005-0000-0000-000041000000}"/>
    <cellStyle name="20 % – uthevingsfarge 4 7 2" xfId="790" xr:uid="{A8A3C1F1-8431-4B15-A3E7-EA1EA1C23815}"/>
    <cellStyle name="20 % – uthevingsfarge 4 7 2 2" xfId="1606" xr:uid="{92EA5195-D8CB-47A0-B93B-1FD1803F196F}"/>
    <cellStyle name="20 % – uthevingsfarge 4 7 3" xfId="1198" xr:uid="{68E6FEF3-ABF6-4C0E-9D7E-9940F4BCF464}"/>
    <cellStyle name="20 % – uthevingsfarge 4 8" xfId="492" xr:uid="{00000000-0005-0000-0000-0000E4010000}"/>
    <cellStyle name="20 % – uthevingsfarge 4 8 2" xfId="901" xr:uid="{490462F7-0090-466E-90BE-B847BAF18A45}"/>
    <cellStyle name="20 % – uthevingsfarge 4 8 2 2" xfId="1717" xr:uid="{0F16CB6A-55C8-4E75-9CB1-B3F2A4D668C6}"/>
    <cellStyle name="20 % – uthevingsfarge 4 8 3" xfId="1309" xr:uid="{37E6FC2E-0E33-486F-99BC-AAB5CEFCCF5C}"/>
    <cellStyle name="20 % – uthevingsfarge 4 9" xfId="507" xr:uid="{00000000-0005-0000-0000-0000F8010000}"/>
    <cellStyle name="20 % – uthevingsfarge 4 9 2" xfId="916" xr:uid="{FCD2A75D-5D8C-4878-A43D-F0FAD40184D1}"/>
    <cellStyle name="20 % – uthevingsfarge 4 9 2 2" xfId="1732" xr:uid="{97833422-837E-4A44-BA73-CD1F3C927092}"/>
    <cellStyle name="20 % – uthevingsfarge 4 9 3" xfId="1324" xr:uid="{2D422E7B-52BF-4ECD-B6AE-56A19F64FCD8}"/>
    <cellStyle name="20 % – uthevingsfarge 5" xfId="44" builtinId="46" customBuiltin="1"/>
    <cellStyle name="20 % – uthevingsfarge 5 10" xfId="516" xr:uid="{00000000-0005-0000-0000-000005020000}"/>
    <cellStyle name="20 % – uthevingsfarge 5 10 2" xfId="925" xr:uid="{E54985C5-2584-4291-8E61-7502706BF4A8}"/>
    <cellStyle name="20 % – uthevingsfarge 5 10 2 2" xfId="1741" xr:uid="{F872454A-22F8-4EE7-8B06-BBE0D75B7405}"/>
    <cellStyle name="20 % – uthevingsfarge 5 10 3" xfId="1333" xr:uid="{4682AEF3-E498-4BB0-887D-76B6AD416A4B}"/>
    <cellStyle name="20 % – uthevingsfarge 5 11" xfId="534" xr:uid="{00000000-0005-0000-0000-000011020000}"/>
    <cellStyle name="20 % – uthevingsfarge 5 11 2" xfId="943" xr:uid="{F2FA9EDB-3FDF-4FFA-9F30-DDE6C8C2477C}"/>
    <cellStyle name="20 % – uthevingsfarge 5 11 2 2" xfId="1759" xr:uid="{85F4B180-DEFD-4CEF-9047-4DA92A3407C7}"/>
    <cellStyle name="20 % – uthevingsfarge 5 11 3" xfId="1351" xr:uid="{CDA773B4-6987-4058-8ED9-8DCCB7F30C3E}"/>
    <cellStyle name="20 % – uthevingsfarge 5 12" xfId="551" xr:uid="{2A5837CA-C60C-4F38-A32F-4CDD37E52B52}"/>
    <cellStyle name="20 % – uthevingsfarge 5 12 2" xfId="960" xr:uid="{B24A1C68-0E6E-43C6-A430-149275E47189}"/>
    <cellStyle name="20 % – uthevingsfarge 5 12 2 2" xfId="1776" xr:uid="{BCFE3093-74AE-4993-8A7A-B12C564A2043}"/>
    <cellStyle name="20 % – uthevingsfarge 5 12 3" xfId="1368" xr:uid="{93131354-B853-492E-8C42-238C73A36A37}"/>
    <cellStyle name="20 % – uthevingsfarge 5 13" xfId="563" xr:uid="{846F8481-D188-4672-9FCF-99971413ED6E}"/>
    <cellStyle name="20 % – uthevingsfarge 5 13 2" xfId="1380" xr:uid="{2DE4AD2F-C1BC-4793-85ED-BA99BB166121}"/>
    <cellStyle name="20 % – uthevingsfarge 5 14" xfId="972" xr:uid="{48969955-3D11-4795-B7E7-00E9F059D1BA}"/>
    <cellStyle name="20 % - uthevingsfarge 5 2" xfId="239" xr:uid="{00000000-0005-0000-0000-000043000000}"/>
    <cellStyle name="20 % – uthevingsfarge 5 2" xfId="71" xr:uid="{00000000-0005-0000-0000-000044000000}"/>
    <cellStyle name="20 % - uthevingsfarge 5 2 2" xfId="267" xr:uid="{00000000-0005-0000-0000-000045000000}"/>
    <cellStyle name="20 % – uthevingsfarge 5 2 2" xfId="183" xr:uid="{00000000-0005-0000-0000-000046000000}"/>
    <cellStyle name="20 % - uthevingsfarge 5 2 2 2" xfId="718" xr:uid="{458A2423-AF17-4423-B20F-077D69FB1371}"/>
    <cellStyle name="20 % – uthevingsfarge 5 2 2 2" xfId="658" xr:uid="{4379F556-C9DC-49B2-869D-0C68133ABBC6}"/>
    <cellStyle name="20 % - uthevingsfarge 5 2 2 2 2" xfId="1534" xr:uid="{F60AC8B0-839C-4EFA-955D-5AF4924E8D77}"/>
    <cellStyle name="20 % – uthevingsfarge 5 2 2 2 2" xfId="1474" xr:uid="{848E4336-F1C0-46AA-9DE5-3B3E7D221C0F}"/>
    <cellStyle name="20 % - uthevingsfarge 5 2 2 3" xfId="1126" xr:uid="{D3DF864A-2CA2-4F39-B835-204DC3BF9B5F}"/>
    <cellStyle name="20 % – uthevingsfarge 5 2 2 3" xfId="1066" xr:uid="{7B10B54B-28DD-43A6-9D03-4845337647F1}"/>
    <cellStyle name="20 % - uthevingsfarge 5 2 3" xfId="692" xr:uid="{46EE5305-702C-4567-99EF-28EF142EF28C}"/>
    <cellStyle name="20 % – uthevingsfarge 5 2 3" xfId="329" xr:uid="{00000000-0005-0000-0000-000047000000}"/>
    <cellStyle name="20 % - uthevingsfarge 5 2 3 2" xfId="1508" xr:uid="{470F430E-0215-469A-AA99-A3670E5EBB9A}"/>
    <cellStyle name="20 % – uthevingsfarge 5 2 3 2" xfId="778" xr:uid="{E4E97F22-0FD0-47A8-B6B2-A37D19D9529C}"/>
    <cellStyle name="20 % – uthevingsfarge 5 2 3 2 2" xfId="1594" xr:uid="{11C91843-C471-454F-A619-072A299569FB}"/>
    <cellStyle name="20 % – uthevingsfarge 5 2 3 3" xfId="1186" xr:uid="{7B4B4C52-5F97-47C3-8A90-95B31B9E221B}"/>
    <cellStyle name="20 % - uthevingsfarge 5 2 4" xfId="1100" xr:uid="{B242C476-2A32-43AD-A0D0-48BC79E4E2A3}"/>
    <cellStyle name="20 % – uthevingsfarge 5 2 4" xfId="346" xr:uid="{00000000-0005-0000-0000-000048000000}"/>
    <cellStyle name="20 % – uthevingsfarge 5 2 4 2" xfId="795" xr:uid="{C9AF6D7B-9462-4B51-87E9-B8E05FDFFE14}"/>
    <cellStyle name="20 % – uthevingsfarge 5 2 4 2 2" xfId="1611" xr:uid="{C29BE0A5-08E9-421F-8647-69F230BD2B65}"/>
    <cellStyle name="20 % – uthevingsfarge 5 2 4 3" xfId="1203" xr:uid="{850484B0-B41D-4E1E-8584-4F16752082C2}"/>
    <cellStyle name="20 % – uthevingsfarge 5 2 5" xfId="340" xr:uid="{00000000-0005-0000-0000-000049000000}"/>
    <cellStyle name="20 % – uthevingsfarge 5 2 5 2" xfId="789" xr:uid="{677DB71E-B213-4EBD-81AE-F8040F742208}"/>
    <cellStyle name="20 % – uthevingsfarge 5 2 5 2 2" xfId="1605" xr:uid="{BE2718C9-3345-42AB-9816-1E0BECE2EC41}"/>
    <cellStyle name="20 % – uthevingsfarge 5 2 5 3" xfId="1197" xr:uid="{8720B79C-94D5-4B81-951D-8DBDBA91F392}"/>
    <cellStyle name="20 % – uthevingsfarge 5 2 6" xfId="581" xr:uid="{AC302156-4129-41BF-81FF-1A7B925FF08C}"/>
    <cellStyle name="20 % – uthevingsfarge 5 2 6 2" xfId="1398" xr:uid="{1E7134D5-CE2D-4CFA-8A92-2B38DF3B130A}"/>
    <cellStyle name="20 % – uthevingsfarge 5 2 7" xfId="990" xr:uid="{5F3F60BA-387A-42EF-9040-8E462151DB00}"/>
    <cellStyle name="20 % - uthevingsfarge 5 3" xfId="280" xr:uid="{00000000-0005-0000-0000-00004A000000}"/>
    <cellStyle name="20 % – uthevingsfarge 5 3" xfId="91" xr:uid="{00000000-0005-0000-0000-00004B000000}"/>
    <cellStyle name="20 % - uthevingsfarge 5 3 2" xfId="731" xr:uid="{933C6326-C82F-4CEE-B8C5-41799EACF73A}"/>
    <cellStyle name="20 % – uthevingsfarge 5 3 2" xfId="203" xr:uid="{00000000-0005-0000-0000-00004C000000}"/>
    <cellStyle name="20 % - uthevingsfarge 5 3 2 2" xfId="1547" xr:uid="{42698C38-09EC-4BA1-AC82-C6F30A8769CD}"/>
    <cellStyle name="20 % – uthevingsfarge 5 3 2 2" xfId="678" xr:uid="{E7F340D4-FF42-46B8-A3E1-167CF3C3D282}"/>
    <cellStyle name="20 % – uthevingsfarge 5 3 2 2 2" xfId="1494" xr:uid="{073B96E0-F7AD-4B4D-9962-4848309BDDEA}"/>
    <cellStyle name="20 % – uthevingsfarge 5 3 2 3" xfId="1086" xr:uid="{2C914781-70F8-477B-9CE4-8B6BF8E40860}"/>
    <cellStyle name="20 % - uthevingsfarge 5 3 3" xfId="1139" xr:uid="{3605BAF8-38F8-4186-A1FB-1251A4AC27FF}"/>
    <cellStyle name="20 % – uthevingsfarge 5 3 3" xfId="601" xr:uid="{2D19FB95-2B29-45AA-98F5-D116F959CF6A}"/>
    <cellStyle name="20 % – uthevingsfarge 5 3 3 2" xfId="1418" xr:uid="{7A9DD825-DCDF-45B5-AFB8-C12AC4D90A6D}"/>
    <cellStyle name="20 % – uthevingsfarge 5 3 4" xfId="1010" xr:uid="{E634BDF5-4F34-46AB-89DD-97E7EED4EE4F}"/>
    <cellStyle name="20 % - uthevingsfarge 5 4" xfId="253" xr:uid="{00000000-0005-0000-0000-00004D000000}"/>
    <cellStyle name="20 % – uthevingsfarge 5 4" xfId="121" xr:uid="{00000000-0005-0000-0000-00004E000000}"/>
    <cellStyle name="20 % - uthevingsfarge 5 4 2" xfId="704" xr:uid="{9EA4C036-C7BB-4938-8A50-71FFCC2036B0}"/>
    <cellStyle name="20 % – uthevingsfarge 5 4 2" xfId="631" xr:uid="{96094992-054E-449A-AD63-D8674F9DED74}"/>
    <cellStyle name="20 % - uthevingsfarge 5 4 2 2" xfId="1520" xr:uid="{FE66BCAD-3472-4352-8C60-6D2469CFDF1B}"/>
    <cellStyle name="20 % – uthevingsfarge 5 4 2 2" xfId="1448" xr:uid="{0C349130-1D04-4596-85DE-FF6429D9001D}"/>
    <cellStyle name="20 % - uthevingsfarge 5 4 3" xfId="1112" xr:uid="{646BA82C-8B1E-491D-88E2-74F389A99CEB}"/>
    <cellStyle name="20 % – uthevingsfarge 5 4 3" xfId="1040" xr:uid="{6EBE1E74-03D4-4F9A-A4D0-8BB9198E2698}"/>
    <cellStyle name="20 % – uthevingsfarge 5 5" xfId="301" xr:uid="{00000000-0005-0000-0000-00004F000000}"/>
    <cellStyle name="20 % – uthevingsfarge 5 5 2" xfId="750" xr:uid="{620C3E51-A753-4155-9491-15A1C06D4DE8}"/>
    <cellStyle name="20 % – uthevingsfarge 5 5 2 2" xfId="1566" xr:uid="{57944232-AE6E-44F6-9BFF-0EA0D359C686}"/>
    <cellStyle name="20 % – uthevingsfarge 5 5 3" xfId="1158" xr:uid="{D1FC24FD-D381-45AD-914C-9CABF9714639}"/>
    <cellStyle name="20 % – uthevingsfarge 5 6" xfId="343" xr:uid="{00000000-0005-0000-0000-000050000000}"/>
    <cellStyle name="20 % – uthevingsfarge 5 6 2" xfId="792" xr:uid="{69F0E21B-9EB2-4B39-BEF2-60DC07AC7A25}"/>
    <cellStyle name="20 % – uthevingsfarge 5 6 2 2" xfId="1608" xr:uid="{09902968-2232-46AE-B7F3-02D18567C08B}"/>
    <cellStyle name="20 % – uthevingsfarge 5 6 3" xfId="1200" xr:uid="{80D27BF4-D049-4DC5-A428-59168C8CBCEB}"/>
    <cellStyle name="20 % – uthevingsfarge 5 7" xfId="328" xr:uid="{00000000-0005-0000-0000-000051000000}"/>
    <cellStyle name="20 % – uthevingsfarge 5 7 2" xfId="777" xr:uid="{C0700F9A-5B98-4137-BE93-4414D08F00A8}"/>
    <cellStyle name="20 % – uthevingsfarge 5 7 2 2" xfId="1593" xr:uid="{918F4F7D-41E3-4A3B-A65D-6C317E5966FB}"/>
    <cellStyle name="20 % – uthevingsfarge 5 7 3" xfId="1185" xr:uid="{EB5580B8-405F-416E-8489-DD193321CB44}"/>
    <cellStyle name="20 % – uthevingsfarge 5 8" xfId="495" xr:uid="{00000000-0005-0000-0000-0000E5010000}"/>
    <cellStyle name="20 % – uthevingsfarge 5 8 2" xfId="904" xr:uid="{FAEC7D5C-B9FB-46B5-BEFB-066CED6C3F5E}"/>
    <cellStyle name="20 % – uthevingsfarge 5 8 2 2" xfId="1720" xr:uid="{F1D2FB97-16D0-4DE5-BDF9-02E73FB96D4C}"/>
    <cellStyle name="20 % – uthevingsfarge 5 8 3" xfId="1312" xr:uid="{778B2B2E-9294-4082-A60B-025AE9B1F6C6}"/>
    <cellStyle name="20 % – uthevingsfarge 5 9" xfId="509" xr:uid="{00000000-0005-0000-0000-0000F9010000}"/>
    <cellStyle name="20 % – uthevingsfarge 5 9 2" xfId="918" xr:uid="{DDDC54A6-8603-46A8-9BC2-456854E943FC}"/>
    <cellStyle name="20 % – uthevingsfarge 5 9 2 2" xfId="1734" xr:uid="{80E31731-EC9A-4211-8F84-E6D66BC19620}"/>
    <cellStyle name="20 % – uthevingsfarge 5 9 3" xfId="1326" xr:uid="{077944DF-7365-4561-8879-6A93047A7F28}"/>
    <cellStyle name="20 % – uthevingsfarge 6" xfId="48" builtinId="50" customBuiltin="1"/>
    <cellStyle name="20 % – uthevingsfarge 6 10" xfId="518" xr:uid="{00000000-0005-0000-0000-000006020000}"/>
    <cellStyle name="20 % – uthevingsfarge 6 10 2" xfId="927" xr:uid="{7496FFF7-2092-4761-88D9-FCC3A7CB888F}"/>
    <cellStyle name="20 % – uthevingsfarge 6 10 2 2" xfId="1743" xr:uid="{62468414-8F47-4F48-BCA9-ADD567245832}"/>
    <cellStyle name="20 % – uthevingsfarge 6 10 3" xfId="1335" xr:uid="{5BFB6948-6036-4DBA-BB55-36BC3DFD8FED}"/>
    <cellStyle name="20 % – uthevingsfarge 6 11" xfId="537" xr:uid="{00000000-0005-0000-0000-000012020000}"/>
    <cellStyle name="20 % – uthevingsfarge 6 11 2" xfId="946" xr:uid="{7C616071-E09E-4D11-AD19-06098DE191FE}"/>
    <cellStyle name="20 % – uthevingsfarge 6 11 2 2" xfId="1762" xr:uid="{B961AA93-76BF-4092-AB97-DF88BA59A4FB}"/>
    <cellStyle name="20 % – uthevingsfarge 6 11 3" xfId="1354" xr:uid="{328944CB-00F3-4D0C-B37E-A69BF760149C}"/>
    <cellStyle name="20 % – uthevingsfarge 6 12" xfId="553" xr:uid="{4736ACED-9C3F-4332-980B-1535B0B103DE}"/>
    <cellStyle name="20 % – uthevingsfarge 6 12 2" xfId="962" xr:uid="{EE03A907-B8E5-449B-98A4-8F24D52E7DD0}"/>
    <cellStyle name="20 % – uthevingsfarge 6 12 2 2" xfId="1778" xr:uid="{01C0B331-39D9-4862-9429-BC62F7190A68}"/>
    <cellStyle name="20 % – uthevingsfarge 6 12 3" xfId="1370" xr:uid="{8ACD2038-76AA-44B8-A5D6-80F07DFB2627}"/>
    <cellStyle name="20 % – uthevingsfarge 6 13" xfId="565" xr:uid="{2BF26D8E-A665-446F-884D-23511DF39217}"/>
    <cellStyle name="20 % – uthevingsfarge 6 13 2" xfId="1382" xr:uid="{3C2BDB13-51D0-480F-B5C5-9AB5229687CE}"/>
    <cellStyle name="20 % – uthevingsfarge 6 14" xfId="974" xr:uid="{FF846EF9-BAA6-43CF-AFD9-5292B30052BC}"/>
    <cellStyle name="20 % - uthevingsfarge 6 2" xfId="241" xr:uid="{00000000-0005-0000-0000-000053000000}"/>
    <cellStyle name="20 % – uthevingsfarge 6 2" xfId="74" xr:uid="{00000000-0005-0000-0000-000054000000}"/>
    <cellStyle name="20 % - uthevingsfarge 6 2 2" xfId="269" xr:uid="{00000000-0005-0000-0000-000055000000}"/>
    <cellStyle name="20 % – uthevingsfarge 6 2 2" xfId="186" xr:uid="{00000000-0005-0000-0000-000056000000}"/>
    <cellStyle name="20 % - uthevingsfarge 6 2 2 2" xfId="720" xr:uid="{1AAE7B5D-95F1-4B69-9D5B-F560C1AE077F}"/>
    <cellStyle name="20 % – uthevingsfarge 6 2 2 2" xfId="661" xr:uid="{96E63863-A4E1-40C3-B32F-B5F722FCB99C}"/>
    <cellStyle name="20 % - uthevingsfarge 6 2 2 2 2" xfId="1536" xr:uid="{C3796970-AC50-4639-A748-605380D76365}"/>
    <cellStyle name="20 % – uthevingsfarge 6 2 2 2 2" xfId="1477" xr:uid="{7D7D185C-C713-47BB-ABD6-4DA48B699120}"/>
    <cellStyle name="20 % - uthevingsfarge 6 2 2 3" xfId="1128" xr:uid="{E714FEF7-D3D6-4E3A-95F6-E55AA2BC99CA}"/>
    <cellStyle name="20 % – uthevingsfarge 6 2 2 3" xfId="1069" xr:uid="{060ECFEC-BF1F-46C9-B491-A433714A1A2C}"/>
    <cellStyle name="20 % - uthevingsfarge 6 2 3" xfId="694" xr:uid="{080F4D3E-A81D-481B-8276-DE036515A5CB}"/>
    <cellStyle name="20 % – uthevingsfarge 6 2 3" xfId="331" xr:uid="{00000000-0005-0000-0000-000057000000}"/>
    <cellStyle name="20 % - uthevingsfarge 6 2 3 2" xfId="1510" xr:uid="{CC47C4DA-EA92-458C-BA50-F1F9F20AA9B2}"/>
    <cellStyle name="20 % – uthevingsfarge 6 2 3 2" xfId="780" xr:uid="{85EDDAFE-AF29-4D2D-B986-4C99669A9641}"/>
    <cellStyle name="20 % – uthevingsfarge 6 2 3 2 2" xfId="1596" xr:uid="{5BDD33D0-2217-4C61-B28D-F02D59BFB148}"/>
    <cellStyle name="20 % – uthevingsfarge 6 2 3 3" xfId="1188" xr:uid="{22CFF7B5-43FF-4D12-8C93-89D236E63959}"/>
    <cellStyle name="20 % - uthevingsfarge 6 2 4" xfId="1102" xr:uid="{6465B31D-13A0-4BBC-A426-0763A24A1F20}"/>
    <cellStyle name="20 % – uthevingsfarge 6 2 4" xfId="312" xr:uid="{00000000-0005-0000-0000-000058000000}"/>
    <cellStyle name="20 % – uthevingsfarge 6 2 4 2" xfId="761" xr:uid="{3BFF634C-C110-4D13-BAF6-AFA9AD4F7DAF}"/>
    <cellStyle name="20 % – uthevingsfarge 6 2 4 2 2" xfId="1577" xr:uid="{7AA08494-5133-42DD-BEAE-2EE3E6960E0F}"/>
    <cellStyle name="20 % – uthevingsfarge 6 2 4 3" xfId="1169" xr:uid="{5F82528A-0B81-4AF9-B5A3-0AA9986EC75F}"/>
    <cellStyle name="20 % – uthevingsfarge 6 2 5" xfId="351" xr:uid="{00000000-0005-0000-0000-000059000000}"/>
    <cellStyle name="20 % – uthevingsfarge 6 2 5 2" xfId="800" xr:uid="{AD01EE19-9FBA-44B5-92E0-51089BD119D5}"/>
    <cellStyle name="20 % – uthevingsfarge 6 2 5 2 2" xfId="1616" xr:uid="{052F6C93-A89B-49CB-805F-D3C2702EFF37}"/>
    <cellStyle name="20 % – uthevingsfarge 6 2 5 3" xfId="1208" xr:uid="{7AAC6746-18D5-48E8-AD4A-9D8A206827F8}"/>
    <cellStyle name="20 % – uthevingsfarge 6 2 6" xfId="584" xr:uid="{DA293B7E-38BE-45B2-8119-42F14F805561}"/>
    <cellStyle name="20 % – uthevingsfarge 6 2 6 2" xfId="1401" xr:uid="{99B3E1E1-850A-43B5-BE03-ED2D21F34B4A}"/>
    <cellStyle name="20 % – uthevingsfarge 6 2 7" xfId="993" xr:uid="{F6BDD391-5DF4-4007-8A6A-05696A062356}"/>
    <cellStyle name="20 % - uthevingsfarge 6 3" xfId="282" xr:uid="{00000000-0005-0000-0000-00005A000000}"/>
    <cellStyle name="20 % – uthevingsfarge 6 3" xfId="94" xr:uid="{00000000-0005-0000-0000-00005B000000}"/>
    <cellStyle name="20 % - uthevingsfarge 6 3 2" xfId="733" xr:uid="{6F6AB9BA-0700-4F29-ABC5-FFCEC2453A01}"/>
    <cellStyle name="20 % – uthevingsfarge 6 3 2" xfId="206" xr:uid="{00000000-0005-0000-0000-00005C000000}"/>
    <cellStyle name="20 % - uthevingsfarge 6 3 2 2" xfId="1549" xr:uid="{6E33E0AA-7754-4CCB-B0D6-BEE699F9C50F}"/>
    <cellStyle name="20 % – uthevingsfarge 6 3 2 2" xfId="681" xr:uid="{19AF1DD7-FACA-436D-A67A-16CB3BE1D854}"/>
    <cellStyle name="20 % – uthevingsfarge 6 3 2 2 2" xfId="1497" xr:uid="{2355A30D-7107-45AE-BEBF-1E386F4ADD55}"/>
    <cellStyle name="20 % – uthevingsfarge 6 3 2 3" xfId="1089" xr:uid="{BF20D0E9-9039-48A2-B1C6-36AC4365CBCE}"/>
    <cellStyle name="20 % - uthevingsfarge 6 3 3" xfId="1141" xr:uid="{AEEEBB53-7835-43A1-896A-45BCCEFDD654}"/>
    <cellStyle name="20 % – uthevingsfarge 6 3 3" xfId="604" xr:uid="{F946C6A0-AC08-4A55-A0B1-09619EC8EC01}"/>
    <cellStyle name="20 % – uthevingsfarge 6 3 3 2" xfId="1421" xr:uid="{2DAC44FB-DE41-4D25-B645-47255110085D}"/>
    <cellStyle name="20 % – uthevingsfarge 6 3 4" xfId="1013" xr:uid="{D204F66D-960F-4A3F-83F6-26ECE9A39CAC}"/>
    <cellStyle name="20 % - uthevingsfarge 6 4" xfId="255" xr:uid="{00000000-0005-0000-0000-00005D000000}"/>
    <cellStyle name="20 % – uthevingsfarge 6 4" xfId="124" xr:uid="{00000000-0005-0000-0000-00005E000000}"/>
    <cellStyle name="20 % - uthevingsfarge 6 4 2" xfId="706" xr:uid="{3D066150-4EB0-49FF-9FC6-2E67451033DC}"/>
    <cellStyle name="20 % – uthevingsfarge 6 4 2" xfId="634" xr:uid="{408FACA9-A7C1-4203-A85A-8447990C4770}"/>
    <cellStyle name="20 % - uthevingsfarge 6 4 2 2" xfId="1522" xr:uid="{E6BC5E59-8DCB-4AD0-994A-984D38C4FE4F}"/>
    <cellStyle name="20 % – uthevingsfarge 6 4 2 2" xfId="1451" xr:uid="{E5C9F5F0-0E3B-4B56-BC35-E05C7BEBC0A8}"/>
    <cellStyle name="20 % - uthevingsfarge 6 4 3" xfId="1114" xr:uid="{2D700E2C-68F2-4FE2-830B-609900C64375}"/>
    <cellStyle name="20 % – uthevingsfarge 6 4 3" xfId="1043" xr:uid="{3AAA75E9-FB03-4639-ACA4-24291A9CB49C}"/>
    <cellStyle name="20 % – uthevingsfarge 6 5" xfId="303" xr:uid="{00000000-0005-0000-0000-00005F000000}"/>
    <cellStyle name="20 % – uthevingsfarge 6 5 2" xfId="752" xr:uid="{BBA0F59E-A438-4A64-AF43-F25C3A3F4B46}"/>
    <cellStyle name="20 % – uthevingsfarge 6 5 2 2" xfId="1568" xr:uid="{E02AF630-F6E1-48F1-9DD1-86D90EA765F8}"/>
    <cellStyle name="20 % – uthevingsfarge 6 5 3" xfId="1160" xr:uid="{DB2B8629-236C-4D21-BFA8-15901A863325}"/>
    <cellStyle name="20 % – uthevingsfarge 6 6" xfId="104" xr:uid="{00000000-0005-0000-0000-000060000000}"/>
    <cellStyle name="20 % – uthevingsfarge 6 6 2" xfId="614" xr:uid="{05E11CA0-00B9-462C-BC26-999BDE8EB773}"/>
    <cellStyle name="20 % – uthevingsfarge 6 6 2 2" xfId="1431" xr:uid="{3B7AF69C-4186-485D-A6AF-E2AA6289ACBE}"/>
    <cellStyle name="20 % – uthevingsfarge 6 6 3" xfId="1023" xr:uid="{69B14510-0A3F-4272-BE11-E73A34347541}"/>
    <cellStyle name="20 % – uthevingsfarge 6 7" xfId="342" xr:uid="{00000000-0005-0000-0000-000061000000}"/>
    <cellStyle name="20 % – uthevingsfarge 6 7 2" xfId="791" xr:uid="{B5923284-5000-4026-A6BE-A7D91E2AACCA}"/>
    <cellStyle name="20 % – uthevingsfarge 6 7 2 2" xfId="1607" xr:uid="{4B9F2D1B-07E5-448C-A89B-F6C73A860B98}"/>
    <cellStyle name="20 % – uthevingsfarge 6 7 3" xfId="1199" xr:uid="{23497D03-F209-4191-8ABC-7805C5FE495A}"/>
    <cellStyle name="20 % – uthevingsfarge 6 8" xfId="498" xr:uid="{00000000-0005-0000-0000-0000E6010000}"/>
    <cellStyle name="20 % – uthevingsfarge 6 8 2" xfId="907" xr:uid="{660B1174-D7A0-435E-88F0-F18F18D4E78B}"/>
    <cellStyle name="20 % – uthevingsfarge 6 8 2 2" xfId="1723" xr:uid="{D81372B4-4340-426A-A89B-98AD17004C1B}"/>
    <cellStyle name="20 % – uthevingsfarge 6 8 3" xfId="1315" xr:uid="{FA32F5DD-4CE4-46E1-BB3E-07E0AB8EB5D8}"/>
    <cellStyle name="20 % – uthevingsfarge 6 9" xfId="511" xr:uid="{00000000-0005-0000-0000-0000FA010000}"/>
    <cellStyle name="20 % – uthevingsfarge 6 9 2" xfId="920" xr:uid="{561FFE39-8184-4096-8B7E-4EB33D83BFD0}"/>
    <cellStyle name="20 % – uthevingsfarge 6 9 2 2" xfId="1736" xr:uid="{FE25A110-E968-40A7-AB66-4AEAA3D17E8E}"/>
    <cellStyle name="20 % – uthevingsfarge 6 9 3" xfId="1328" xr:uid="{2F8DA4BF-2CAC-49BF-9E88-9E907EFD6A68}"/>
    <cellStyle name="20% - Accent1" xfId="137" xr:uid="{00000000-0005-0000-0000-000062000000}"/>
    <cellStyle name="20% - Accent1 2" xfId="388" xr:uid="{6BF347FB-1BE0-4547-9F92-9F3EB09037C7}"/>
    <cellStyle name="20% - Accent1 2 2" xfId="829" xr:uid="{EE0B8669-9414-44B2-A9FF-7210B57B2132}"/>
    <cellStyle name="20% - Accent1 2 2 2" xfId="1645" xr:uid="{E03336CF-A121-47BB-B368-43F4BAE829C6}"/>
    <cellStyle name="20% - Accent1 2 3" xfId="1237" xr:uid="{27B0C4B2-BA4A-4E6E-9DAA-C44271294056}"/>
    <cellStyle name="20% - Accent2" xfId="136" xr:uid="{00000000-0005-0000-0000-000063000000}"/>
    <cellStyle name="20% - Accent2 2" xfId="389" xr:uid="{0BB24405-0E97-4ADD-95E5-8DD9E2A4B6A2}"/>
    <cellStyle name="20% - Accent2 2 2" xfId="830" xr:uid="{BF21C3E6-064B-496F-9FB8-96ADF1CEAEB4}"/>
    <cellStyle name="20% - Accent2 2 2 2" xfId="1646" xr:uid="{67AA6FC3-897A-436E-9963-C44A8242397B}"/>
    <cellStyle name="20% - Accent2 2 3" xfId="1238" xr:uid="{4884AB85-9B8F-41FD-87FD-08A823097A26}"/>
    <cellStyle name="20% - Accent3" xfId="135" xr:uid="{00000000-0005-0000-0000-000064000000}"/>
    <cellStyle name="20% - Accent3 2" xfId="390" xr:uid="{E67CD161-3AAC-4312-BAB7-7FC74CD429DD}"/>
    <cellStyle name="20% - Accent3 2 2" xfId="831" xr:uid="{0B6DB609-5B19-42B4-B942-23C99C48CE16}"/>
    <cellStyle name="20% - Accent3 2 2 2" xfId="1647" xr:uid="{28458087-EFC0-4E05-8B8A-F060F56D66FC}"/>
    <cellStyle name="20% - Accent3 2 3" xfId="1239" xr:uid="{3BA8E4B8-6BDD-4121-A426-D0A6064968BC}"/>
    <cellStyle name="20% - Accent4" xfId="144" xr:uid="{00000000-0005-0000-0000-000065000000}"/>
    <cellStyle name="20% - Accent4 2" xfId="391" xr:uid="{3CF2FEA9-AA92-4EF4-9F0D-CED3EB203613}"/>
    <cellStyle name="20% - Accent4 2 2" xfId="832" xr:uid="{5183CB9A-F3B7-4ADC-859D-C8B743743301}"/>
    <cellStyle name="20% - Accent4 2 2 2" xfId="1648" xr:uid="{58AD6AE5-74FD-4B77-8BA5-10933E21562E}"/>
    <cellStyle name="20% - Accent4 2 3" xfId="1240" xr:uid="{D712AA43-BE5C-432B-AAB4-7560B648C805}"/>
    <cellStyle name="20% - Accent5" xfId="143" xr:uid="{00000000-0005-0000-0000-000066000000}"/>
    <cellStyle name="20% - Accent5 2" xfId="392" xr:uid="{72074E02-F539-474A-8A49-DD409DA6A0B3}"/>
    <cellStyle name="20% - Accent5 2 2" xfId="833" xr:uid="{AE3A687D-063E-491B-B125-6D71A9CDF196}"/>
    <cellStyle name="20% - Accent5 2 2 2" xfId="1649" xr:uid="{4FE7B1D5-8A7D-4EA6-A9A4-56166627B6BB}"/>
    <cellStyle name="20% - Accent5 2 3" xfId="1241" xr:uid="{4082C926-7546-4650-96C8-8BD8F435F8E7}"/>
    <cellStyle name="20% - Accent6" xfId="140" xr:uid="{00000000-0005-0000-0000-000067000000}"/>
    <cellStyle name="20% - Accent6 2" xfId="393" xr:uid="{68A2E801-EE07-452E-B1DB-45776BB126E9}"/>
    <cellStyle name="20% - Accent6 2 2" xfId="834" xr:uid="{E66699D1-AA29-43E2-963C-4DC26920542A}"/>
    <cellStyle name="20% - Accent6 2 2 2" xfId="1650" xr:uid="{48FF92B3-341E-4E9F-9E76-DC8C5985092D}"/>
    <cellStyle name="20% - Accent6 2 3" xfId="1242" xr:uid="{94C9D72B-A460-49C3-8CB1-3F68A5373A26}"/>
    <cellStyle name="20% - uthevingsfarge 1" xfId="356" xr:uid="{00000000-0005-0000-0000-000000000000}"/>
    <cellStyle name="20% - uthevingsfarge 1 2" xfId="284" xr:uid="{00000000-0005-0000-0000-000068000000}"/>
    <cellStyle name="20% - uthevingsfarge 1 2 2" xfId="394" xr:uid="{A98FEEDB-1778-48D4-8F78-14B3DC6C3113}"/>
    <cellStyle name="20% - uthevingsfarge 1 2 2 2" xfId="835" xr:uid="{B0081CFF-A0C2-4CD8-AFF7-0630F8C5B93C}"/>
    <cellStyle name="20% - uthevingsfarge 1 2 2 2 2" xfId="1651" xr:uid="{7997C4F0-507D-47C8-AD1D-D35036431CF5}"/>
    <cellStyle name="20% - uthevingsfarge 1 2 2 3" xfId="1243" xr:uid="{3EDF482F-1A2C-420B-AB5C-64BA29464A1E}"/>
    <cellStyle name="20% - uthevingsfarge 1 2 3" xfId="735" xr:uid="{83172597-64AD-4B37-BB80-ED850F77AEE8}"/>
    <cellStyle name="20% - uthevingsfarge 1 2 3 2" xfId="1551" xr:uid="{AEA57DD8-04D9-4E87-8890-749F47D7D661}"/>
    <cellStyle name="20% - uthevingsfarge 1 2 4" xfId="1143" xr:uid="{9DFDAA4F-78A5-440B-9E57-14D5F41598C6}"/>
    <cellStyle name="20% - uthevingsfarge 1 3" xfId="395" xr:uid="{9FF08184-98E9-4840-9A54-4970947D54C3}"/>
    <cellStyle name="20% - uthevingsfarge 1 3 2" xfId="836" xr:uid="{7AB4FA97-F1C1-4769-9DEC-34F33F0BFA9C}"/>
    <cellStyle name="20% - uthevingsfarge 1 3 2 2" xfId="1652" xr:uid="{5751E1B5-5F59-4A1D-834D-8BE47A8D1209}"/>
    <cellStyle name="20% - uthevingsfarge 1 3 3" xfId="1244" xr:uid="{3C1B168A-958D-412A-83B3-9B8249D01262}"/>
    <cellStyle name="20% - uthevingsfarge 1 4" xfId="376" xr:uid="{D51E5F09-DD57-453B-A1FF-7BC0C09CAE0E}"/>
    <cellStyle name="20% - uthevingsfarge 1 4 2" xfId="817" xr:uid="{AD4D859E-F613-4C4E-AE65-C0393AB696EE}"/>
    <cellStyle name="20% - uthevingsfarge 1 4 2 2" xfId="1633" xr:uid="{15481A00-C6E9-4507-AFC8-6C5EAB420A15}"/>
    <cellStyle name="20% - uthevingsfarge 1 4 3" xfId="1225" xr:uid="{AADC891E-BD85-41B3-9824-410EE8F3D8DC}"/>
    <cellStyle name="20% - uthevingsfarge 1 5" xfId="463" xr:uid="{51C490E1-BE75-42B6-8108-4584A1A19131}"/>
    <cellStyle name="20% - uthevingsfarge 1 5 2" xfId="873" xr:uid="{0D5F5A4D-917B-47BD-BAB3-D80FE7B62A68}"/>
    <cellStyle name="20% - uthevingsfarge 1 5 2 2" xfId="1689" xr:uid="{85D4C6CF-5502-4D00-AC08-EA12D7B4FE36}"/>
    <cellStyle name="20% - uthevingsfarge 1 5 3" xfId="1281" xr:uid="{8CFD8510-5F2B-44EA-8CE1-E9E9932A2FA9}"/>
    <cellStyle name="20% - uthevingsfarge 1 6" xfId="805" xr:uid="{56435257-6B08-4D21-83D6-2C905617EAF7}"/>
    <cellStyle name="20% - uthevingsfarge 1 6 2" xfId="1621" xr:uid="{FDFDD181-D0F2-417B-88BA-8B6C5B56AD2D}"/>
    <cellStyle name="20% - uthevingsfarge 1 7" xfId="1213" xr:uid="{29BEE0CC-38D7-4112-82B1-0DF453A2781C}"/>
    <cellStyle name="20% - uthevingsfarge 2" xfId="357" xr:uid="{00000000-0005-0000-0000-000001000000}"/>
    <cellStyle name="20% - uthevingsfarge 2 2" xfId="285" xr:uid="{00000000-0005-0000-0000-000069000000}"/>
    <cellStyle name="20% - uthevingsfarge 2 2 2" xfId="396" xr:uid="{321CE88A-9FA5-48C6-A422-499CF9BB727E}"/>
    <cellStyle name="20% - uthevingsfarge 2 2 2 2" xfId="837" xr:uid="{4E5B9F17-7F47-44C7-90F9-0C81B737A859}"/>
    <cellStyle name="20% - uthevingsfarge 2 2 2 2 2" xfId="1653" xr:uid="{8B2D136F-EF7B-4B53-A64A-8D92363A0249}"/>
    <cellStyle name="20% - uthevingsfarge 2 2 2 3" xfId="1245" xr:uid="{F10BF059-B4B2-431B-B96F-8473AE8B67B2}"/>
    <cellStyle name="20% - uthevingsfarge 2 2 3" xfId="736" xr:uid="{6D0C721D-A167-46E6-A33E-EE54051522AA}"/>
    <cellStyle name="20% - uthevingsfarge 2 2 3 2" xfId="1552" xr:uid="{6A4F1DD9-C1C1-4E48-B2AA-A67C186E483D}"/>
    <cellStyle name="20% - uthevingsfarge 2 2 4" xfId="1144" xr:uid="{0EEADF9B-8E7C-4F8C-8F49-876CCF64E5B6}"/>
    <cellStyle name="20% - uthevingsfarge 2 3" xfId="397" xr:uid="{527D8204-AFE4-4076-B604-07CE8117B8FE}"/>
    <cellStyle name="20% - uthevingsfarge 2 3 2" xfId="838" xr:uid="{A220630C-9578-4D36-B929-6468C23B9A4D}"/>
    <cellStyle name="20% - uthevingsfarge 2 3 2 2" xfId="1654" xr:uid="{AE4DF009-4CCE-4E20-85E6-8867DA5771A9}"/>
    <cellStyle name="20% - uthevingsfarge 2 3 3" xfId="1246" xr:uid="{C74530DD-2498-47EC-921C-124785EC59B1}"/>
    <cellStyle name="20% - uthevingsfarge 2 4" xfId="377" xr:uid="{8312EB8A-3059-4CC7-BA07-8990B995895F}"/>
    <cellStyle name="20% - uthevingsfarge 2 4 2" xfId="818" xr:uid="{C19DD996-782E-45B1-A7D4-4B849F742E84}"/>
    <cellStyle name="20% - uthevingsfarge 2 4 2 2" xfId="1634" xr:uid="{F23D52EB-225B-4D9B-8130-6CF3D93F958A}"/>
    <cellStyle name="20% - uthevingsfarge 2 4 3" xfId="1226" xr:uid="{6CB91124-CE70-4BEC-BD4F-ED4903E8466D}"/>
    <cellStyle name="20% - uthevingsfarge 2 5" xfId="464" xr:uid="{9C7C9117-2EA6-4E8C-A6A0-611F0411DC54}"/>
    <cellStyle name="20% - uthevingsfarge 2 5 2" xfId="874" xr:uid="{5EB1754C-BF3E-4757-BE29-9451045DCF41}"/>
    <cellStyle name="20% - uthevingsfarge 2 5 2 2" xfId="1690" xr:uid="{220F220B-F8F9-476D-AC2E-AC9246BB9EDC}"/>
    <cellStyle name="20% - uthevingsfarge 2 5 3" xfId="1282" xr:uid="{34820657-7467-4D1F-B990-F46ACB013B7A}"/>
    <cellStyle name="20% - uthevingsfarge 2 6" xfId="806" xr:uid="{A1D8B008-16C2-48DC-9392-32CB89616403}"/>
    <cellStyle name="20% - uthevingsfarge 2 6 2" xfId="1622" xr:uid="{8430E9A4-3D43-4089-A27C-860092EB4CB7}"/>
    <cellStyle name="20% - uthevingsfarge 2 7" xfId="1214" xr:uid="{463B7F21-2288-4A86-8585-EF85607A093F}"/>
    <cellStyle name="20% - uthevingsfarge 3" xfId="358" xr:uid="{00000000-0005-0000-0000-000002000000}"/>
    <cellStyle name="20% - uthevingsfarge 3 2" xfId="286" xr:uid="{00000000-0005-0000-0000-00006A000000}"/>
    <cellStyle name="20% - uthevingsfarge 3 2 2" xfId="398" xr:uid="{DC23CB85-BB25-472C-A662-2759A10CD085}"/>
    <cellStyle name="20% - uthevingsfarge 3 2 2 2" xfId="839" xr:uid="{30D89DA8-8665-444F-AEE4-57A6DC40B495}"/>
    <cellStyle name="20% - uthevingsfarge 3 2 2 2 2" xfId="1655" xr:uid="{EA5214AC-9649-4396-B683-C2123C8C5998}"/>
    <cellStyle name="20% - uthevingsfarge 3 2 2 3" xfId="1247" xr:uid="{9662D0FA-13E5-4F53-9DC7-3518E25659FA}"/>
    <cellStyle name="20% - uthevingsfarge 3 2 3" xfId="737" xr:uid="{8D23F300-37C3-4131-94FA-5E529870D18F}"/>
    <cellStyle name="20% - uthevingsfarge 3 2 3 2" xfId="1553" xr:uid="{8DE481FE-357D-45C5-9865-E9A28E284C5A}"/>
    <cellStyle name="20% - uthevingsfarge 3 2 4" xfId="1145" xr:uid="{0DA3D564-7EEF-41DD-9C78-4D6ACDDA14D4}"/>
    <cellStyle name="20% - uthevingsfarge 3 3" xfId="399" xr:uid="{8A05FF07-7CAF-48C2-BECE-D8C9EEE13802}"/>
    <cellStyle name="20% - uthevingsfarge 3 3 2" xfId="840" xr:uid="{5F01B189-CDB3-49FD-A2B5-12103DE56989}"/>
    <cellStyle name="20% - uthevingsfarge 3 3 2 2" xfId="1656" xr:uid="{6D678BBA-9CBC-4300-A181-69A2A6ED6764}"/>
    <cellStyle name="20% - uthevingsfarge 3 3 3" xfId="1248" xr:uid="{917B8D92-C063-4562-93FD-1A18C68087CA}"/>
    <cellStyle name="20% - uthevingsfarge 3 4" xfId="378" xr:uid="{5B7EA649-1974-4B1C-8406-33B57A10D32A}"/>
    <cellStyle name="20% - uthevingsfarge 3 4 2" xfId="819" xr:uid="{BE338E66-0660-43DE-A3F0-779434A1A957}"/>
    <cellStyle name="20% - uthevingsfarge 3 4 2 2" xfId="1635" xr:uid="{7B40D561-5CF3-4C73-845B-42FDCFFB6356}"/>
    <cellStyle name="20% - uthevingsfarge 3 4 3" xfId="1227" xr:uid="{957833D6-CE35-4084-B417-4C33B5CA7C72}"/>
    <cellStyle name="20% - uthevingsfarge 3 5" xfId="465" xr:uid="{C14A0C2A-8F0A-4FB6-9F50-0E3D79BEC96F}"/>
    <cellStyle name="20% - uthevingsfarge 3 5 2" xfId="875" xr:uid="{F4788339-2A6C-4DD9-802A-515BF9268B46}"/>
    <cellStyle name="20% - uthevingsfarge 3 5 2 2" xfId="1691" xr:uid="{CFC4AE47-15D5-49AE-8F6A-8F0F7F1F7904}"/>
    <cellStyle name="20% - uthevingsfarge 3 5 3" xfId="1283" xr:uid="{9B28FA3A-00B3-402B-8F24-1FE49958D32C}"/>
    <cellStyle name="20% - uthevingsfarge 3 6" xfId="807" xr:uid="{1334EC97-78A9-4A59-8F31-0BFA8AB4DAC9}"/>
    <cellStyle name="20% - uthevingsfarge 3 6 2" xfId="1623" xr:uid="{FD5DB473-6E6E-4CFD-823B-27E2AC337DFA}"/>
    <cellStyle name="20% - uthevingsfarge 3 7" xfId="1215" xr:uid="{9E4F0507-1C7F-4090-9957-782DA76FE1F3}"/>
    <cellStyle name="20% - uthevingsfarge 4" xfId="359" xr:uid="{00000000-0005-0000-0000-000003000000}"/>
    <cellStyle name="20% - uthevingsfarge 4 2" xfId="287" xr:uid="{00000000-0005-0000-0000-00006B000000}"/>
    <cellStyle name="20% - uthevingsfarge 4 2 2" xfId="400" xr:uid="{4CA1F84E-D96E-4E48-970C-E118C3F456C1}"/>
    <cellStyle name="20% - uthevingsfarge 4 2 2 2" xfId="841" xr:uid="{50B1598B-A03C-48F8-B9F2-9B52370D2445}"/>
    <cellStyle name="20% - uthevingsfarge 4 2 2 2 2" xfId="1657" xr:uid="{D66DC6A3-5B33-4543-8755-DFF2B37B3C99}"/>
    <cellStyle name="20% - uthevingsfarge 4 2 2 3" xfId="1249" xr:uid="{2A6ECDEB-A99D-414A-B4DF-D5EC90C082E7}"/>
    <cellStyle name="20% - uthevingsfarge 4 2 3" xfId="738" xr:uid="{94A73484-F2D9-4827-955A-7CCE57331D6E}"/>
    <cellStyle name="20% - uthevingsfarge 4 2 3 2" xfId="1554" xr:uid="{DBE80BFE-8891-4A99-8E0A-224D3182670F}"/>
    <cellStyle name="20% - uthevingsfarge 4 2 4" xfId="1146" xr:uid="{0D958496-BB36-4859-9231-5A24C035A5B5}"/>
    <cellStyle name="20% - uthevingsfarge 4 3" xfId="401" xr:uid="{637A07E5-5452-4A80-8E62-658C64CA16B0}"/>
    <cellStyle name="20% - uthevingsfarge 4 3 2" xfId="842" xr:uid="{2735302F-FD31-4C79-AEF3-FAC788030F1C}"/>
    <cellStyle name="20% - uthevingsfarge 4 3 2 2" xfId="1658" xr:uid="{D05EC915-66C3-4FC6-A473-74AA3CFCF475}"/>
    <cellStyle name="20% - uthevingsfarge 4 3 3" xfId="1250" xr:uid="{F1E09F8B-4A27-42A7-92E8-B912C2D14746}"/>
    <cellStyle name="20% - uthevingsfarge 4 4" xfId="379" xr:uid="{FFAAFD14-4D5D-47A5-99E5-C0AB27AB8F6B}"/>
    <cellStyle name="20% - uthevingsfarge 4 4 2" xfId="820" xr:uid="{BE0A85DC-CE74-4E31-B235-716FA70FCF0F}"/>
    <cellStyle name="20% - uthevingsfarge 4 4 2 2" xfId="1636" xr:uid="{E9060446-53F9-4011-A2F0-DEF385E6AAD1}"/>
    <cellStyle name="20% - uthevingsfarge 4 4 3" xfId="1228" xr:uid="{1259C115-C67C-43A1-938B-BD525D48A7D7}"/>
    <cellStyle name="20% - uthevingsfarge 4 5" xfId="466" xr:uid="{71BF3AFC-7F81-4FB5-B6EE-4A32FA92D594}"/>
    <cellStyle name="20% - uthevingsfarge 4 5 2" xfId="876" xr:uid="{75F54CC6-4057-4A3A-A702-006FAF3521BC}"/>
    <cellStyle name="20% - uthevingsfarge 4 5 2 2" xfId="1692" xr:uid="{F3EFF631-C7F3-4BEE-8ED2-C55CEB54CDFD}"/>
    <cellStyle name="20% - uthevingsfarge 4 5 3" xfId="1284" xr:uid="{9C3DC4D9-1302-49A5-93D8-F4A0D7C24363}"/>
    <cellStyle name="20% - uthevingsfarge 4 6" xfId="808" xr:uid="{C197232C-B9C9-4A18-AC2D-91ECFECB77DA}"/>
    <cellStyle name="20% - uthevingsfarge 4 6 2" xfId="1624" xr:uid="{61B89B7A-4DCE-4FAB-A96E-5225C68FF6CA}"/>
    <cellStyle name="20% - uthevingsfarge 4 7" xfId="1216" xr:uid="{798BA326-97AE-43D6-BBCD-8434837F1B51}"/>
    <cellStyle name="20% - uthevingsfarge 5" xfId="360" xr:uid="{00000000-0005-0000-0000-000004000000}"/>
    <cellStyle name="20% - uthevingsfarge 5 2" xfId="288" xr:uid="{00000000-0005-0000-0000-00006C000000}"/>
    <cellStyle name="20% - uthevingsfarge 5 2 2" xfId="402" xr:uid="{4EEDF844-AEEE-47E9-9FE5-DE50639CC4DD}"/>
    <cellStyle name="20% - uthevingsfarge 5 2 2 2" xfId="843" xr:uid="{D5826A24-136F-4E0C-B2BE-B51C133E0C2E}"/>
    <cellStyle name="20% - uthevingsfarge 5 2 2 2 2" xfId="1659" xr:uid="{7EEAD23E-8107-41E8-BA62-F3669B6CB5FC}"/>
    <cellStyle name="20% - uthevingsfarge 5 2 2 3" xfId="1251" xr:uid="{997F22F4-1308-4836-8EEB-87B74E50FB38}"/>
    <cellStyle name="20% - uthevingsfarge 5 2 3" xfId="739" xr:uid="{41F182CF-FCCD-4986-B034-9AA0E4B9BE7C}"/>
    <cellStyle name="20% - uthevingsfarge 5 2 3 2" xfId="1555" xr:uid="{7FB8688F-92B8-400D-93A8-DDD6801E2325}"/>
    <cellStyle name="20% - uthevingsfarge 5 2 4" xfId="1147" xr:uid="{F7E6C94E-0AE2-40C7-9977-630DC3328387}"/>
    <cellStyle name="20% - uthevingsfarge 5 3" xfId="403" xr:uid="{B8DF4F83-EA39-4625-B64D-8195BF4A5841}"/>
    <cellStyle name="20% - uthevingsfarge 5 3 2" xfId="844" xr:uid="{611FBDA0-054E-4BE0-BB45-73236D925B81}"/>
    <cellStyle name="20% - uthevingsfarge 5 3 2 2" xfId="1660" xr:uid="{0AC7B35F-3123-4B0F-90B4-A75212142071}"/>
    <cellStyle name="20% - uthevingsfarge 5 3 3" xfId="1252" xr:uid="{A9659910-E7B8-46E9-A949-FD15329589C0}"/>
    <cellStyle name="20% - uthevingsfarge 5 4" xfId="380" xr:uid="{B4B683B0-672D-41ED-B4E8-23EAB6752C77}"/>
    <cellStyle name="20% - uthevingsfarge 5 4 2" xfId="821" xr:uid="{B7FC85ED-DD2B-4057-AD47-7DB776785489}"/>
    <cellStyle name="20% - uthevingsfarge 5 4 2 2" xfId="1637" xr:uid="{6054E024-E847-4277-8C34-0293679AF6B3}"/>
    <cellStyle name="20% - uthevingsfarge 5 4 3" xfId="1229" xr:uid="{D63682ED-74AD-4C9E-84A2-6C90B9B72EB3}"/>
    <cellStyle name="20% - uthevingsfarge 5 5" xfId="467" xr:uid="{E6A4B59A-26EF-4B8E-8E6B-50EA1E9102E8}"/>
    <cellStyle name="20% - uthevingsfarge 5 5 2" xfId="877" xr:uid="{D0755F1D-14BF-4A5D-83BB-A78525B54CEB}"/>
    <cellStyle name="20% - uthevingsfarge 5 5 2 2" xfId="1693" xr:uid="{8A2DA8AE-40C6-435E-AF34-4560EAF18FAE}"/>
    <cellStyle name="20% - uthevingsfarge 5 5 3" xfId="1285" xr:uid="{F36C7645-A97E-4936-8D2B-F47E3BC201C5}"/>
    <cellStyle name="20% - uthevingsfarge 5 6" xfId="809" xr:uid="{F06F433C-A4F6-48B7-935A-44355E2776A7}"/>
    <cellStyle name="20% - uthevingsfarge 5 6 2" xfId="1625" xr:uid="{25C709F8-F381-4507-A21B-CD77CC28B642}"/>
    <cellStyle name="20% - uthevingsfarge 5 7" xfId="1217" xr:uid="{BFB78176-6DE8-4459-9544-4425859A6B65}"/>
    <cellStyle name="20% - uthevingsfarge 6" xfId="361" xr:uid="{00000000-0005-0000-0000-000005000000}"/>
    <cellStyle name="20% - uthevingsfarge 6 2" xfId="289" xr:uid="{00000000-0005-0000-0000-00006D000000}"/>
    <cellStyle name="20% - uthevingsfarge 6 2 2" xfId="404" xr:uid="{9FD26BA5-2B66-47C9-8A62-6F62CDF1A46D}"/>
    <cellStyle name="20% - uthevingsfarge 6 2 2 2" xfId="845" xr:uid="{0B1EA644-6D9F-4A18-B7CE-2330F1288452}"/>
    <cellStyle name="20% - uthevingsfarge 6 2 2 2 2" xfId="1661" xr:uid="{98D5A7F0-595A-4300-804A-0E0619B88ECA}"/>
    <cellStyle name="20% - uthevingsfarge 6 2 2 3" xfId="1253" xr:uid="{091796A5-E9CA-4317-9366-D2CAA8484A23}"/>
    <cellStyle name="20% - uthevingsfarge 6 2 3" xfId="740" xr:uid="{2E45CD56-3508-44BF-898B-11FBDF218296}"/>
    <cellStyle name="20% - uthevingsfarge 6 2 3 2" xfId="1556" xr:uid="{3C736533-8785-44DE-809C-BAAC24798A06}"/>
    <cellStyle name="20% - uthevingsfarge 6 2 4" xfId="1148" xr:uid="{9A59C949-47E4-403D-92EE-A8B38914B30C}"/>
    <cellStyle name="20% - uthevingsfarge 6 3" xfId="405" xr:uid="{596EA7C8-B7DC-429C-81F1-0716C064A42E}"/>
    <cellStyle name="20% - uthevingsfarge 6 3 2" xfId="846" xr:uid="{B72A4B17-E738-4309-942D-3BE6FE3017AC}"/>
    <cellStyle name="20% - uthevingsfarge 6 3 2 2" xfId="1662" xr:uid="{667B2F58-7944-4A29-980F-264F0F22DDBE}"/>
    <cellStyle name="20% - uthevingsfarge 6 3 3" xfId="1254" xr:uid="{9F71BA82-10C2-4FD4-8465-524AEB62DB17}"/>
    <cellStyle name="20% - uthevingsfarge 6 4" xfId="381" xr:uid="{B1B46B22-C690-4FF6-B413-F934A7D2101A}"/>
    <cellStyle name="20% - uthevingsfarge 6 4 2" xfId="822" xr:uid="{B9C91F32-C54D-4E30-9C67-6F77D1D69B61}"/>
    <cellStyle name="20% - uthevingsfarge 6 4 2 2" xfId="1638" xr:uid="{52C8E80F-8F20-40AD-BFFD-7C598D8D536F}"/>
    <cellStyle name="20% - uthevingsfarge 6 4 3" xfId="1230" xr:uid="{2FCCD4A7-A8C7-463B-B255-6ED57697F4D6}"/>
    <cellStyle name="20% - uthevingsfarge 6 5" xfId="468" xr:uid="{67A12721-1187-40DB-BE68-15635AB4B4C5}"/>
    <cellStyle name="20% - uthevingsfarge 6 5 2" xfId="878" xr:uid="{8B1C2A94-24E4-4473-8D42-333B4FB889D5}"/>
    <cellStyle name="20% - uthevingsfarge 6 5 2 2" xfId="1694" xr:uid="{79FDCF0A-1DFF-44CF-9C8B-9197E35D12EE}"/>
    <cellStyle name="20% - uthevingsfarge 6 5 3" xfId="1286" xr:uid="{45046D68-2FFD-4426-97D9-7ED7AB8360AE}"/>
    <cellStyle name="20% - uthevingsfarge 6 6" xfId="810" xr:uid="{3E7E5D37-5E1D-4537-92F2-D1AC7A5434C2}"/>
    <cellStyle name="20% - uthevingsfarge 6 6 2" xfId="1626" xr:uid="{D78BB63B-912B-40F2-A90B-8E79BD1E6AD5}"/>
    <cellStyle name="20% - uthevingsfarge 6 7" xfId="1218" xr:uid="{2B9DA931-50CB-4C17-A34A-28A5C2EC16D0}"/>
    <cellStyle name="3. Tabell-hode" xfId="3" xr:uid="{00000000-0005-0000-0000-00006E000000}"/>
    <cellStyle name="4. Tabell-kropp" xfId="4" xr:uid="{00000000-0005-0000-0000-00006F000000}"/>
    <cellStyle name="4. Tabell-kropp 2" xfId="51" xr:uid="{00000000-0005-0000-0000-000070000000}"/>
    <cellStyle name="4. Tabell-kropp_A.2.1" xfId="52" xr:uid="{00000000-0005-0000-0000-000071000000}"/>
    <cellStyle name="40 % – uthevingsfarge 1" xfId="29" builtinId="31" customBuiltin="1"/>
    <cellStyle name="40 % – uthevingsfarge 1 10" xfId="482" xr:uid="{00000000-0005-0000-0000-000007020000}"/>
    <cellStyle name="40 % – uthevingsfarge 1 10 2" xfId="891" xr:uid="{9F5AC64D-3B9C-43DA-9BE1-F83F1E0EF4A2}"/>
    <cellStyle name="40 % – uthevingsfarge 1 10 2 2" xfId="1707" xr:uid="{6DD7CFD6-8F38-45B0-8D71-23BF0565B131}"/>
    <cellStyle name="40 % – uthevingsfarge 1 10 3" xfId="1299" xr:uid="{9C6A50D2-5020-4896-855A-2AAAE3FA268F}"/>
    <cellStyle name="40 % – uthevingsfarge 1 11" xfId="523" xr:uid="{00000000-0005-0000-0000-000013020000}"/>
    <cellStyle name="40 % – uthevingsfarge 1 11 2" xfId="932" xr:uid="{7A139CBD-451C-4982-90D4-CCECF878DB65}"/>
    <cellStyle name="40 % – uthevingsfarge 1 11 2 2" xfId="1748" xr:uid="{03FFF641-F9BA-426A-9539-98DE18E44113}"/>
    <cellStyle name="40 % – uthevingsfarge 1 11 3" xfId="1340" xr:uid="{4D2FBAEA-A225-44B3-AC35-B1954CD14879}"/>
    <cellStyle name="40 % – uthevingsfarge 1 12" xfId="544" xr:uid="{582C60CB-F537-49F7-AA27-35B8CA1C673E}"/>
    <cellStyle name="40 % – uthevingsfarge 1 12 2" xfId="953" xr:uid="{3F13A4F3-1885-4643-9496-5EF66D6FEF08}"/>
    <cellStyle name="40 % – uthevingsfarge 1 12 2 2" xfId="1769" xr:uid="{9F0179B2-AE4C-417A-9654-2B7E29A3E6D4}"/>
    <cellStyle name="40 % – uthevingsfarge 1 12 3" xfId="1361" xr:uid="{73691F54-C422-4068-B597-C3CADFC35906}"/>
    <cellStyle name="40 % – uthevingsfarge 1 13" xfId="556" xr:uid="{FB35DCD3-F245-4206-9840-91CCCA719C17}"/>
    <cellStyle name="40 % – uthevingsfarge 1 13 2" xfId="1373" xr:uid="{54A929E5-784A-40EF-8481-7816D69DEEAA}"/>
    <cellStyle name="40 % – uthevingsfarge 1 14" xfId="965" xr:uid="{F0CA3811-B3B0-4F44-94D5-E7026BCA82CD}"/>
    <cellStyle name="40 % - uthevingsfarge 1 2" xfId="232" xr:uid="{00000000-0005-0000-0000-000073000000}"/>
    <cellStyle name="40 % – uthevingsfarge 1 2" xfId="60" xr:uid="{00000000-0005-0000-0000-000074000000}"/>
    <cellStyle name="40 % - uthevingsfarge 1 2 2" xfId="260" xr:uid="{00000000-0005-0000-0000-000075000000}"/>
    <cellStyle name="40 % – uthevingsfarge 1 2 2" xfId="172" xr:uid="{00000000-0005-0000-0000-000076000000}"/>
    <cellStyle name="40 % - uthevingsfarge 1 2 2 2" xfId="711" xr:uid="{14218685-EE78-4518-9D09-17764EC9B3C0}"/>
    <cellStyle name="40 % – uthevingsfarge 1 2 2 2" xfId="647" xr:uid="{2CA51953-B41C-44CD-A896-AFEEEFA2DBEC}"/>
    <cellStyle name="40 % - uthevingsfarge 1 2 2 2 2" xfId="1527" xr:uid="{700C63E3-C7F2-42D0-A2A1-AA612825629D}"/>
    <cellStyle name="40 % – uthevingsfarge 1 2 2 2 2" xfId="1463" xr:uid="{B81277DD-F2D8-4E19-99E3-6C8B9DC6DB28}"/>
    <cellStyle name="40 % - uthevingsfarge 1 2 2 3" xfId="1119" xr:uid="{C02A8EE3-EC27-4998-AEE5-64DE626596AC}"/>
    <cellStyle name="40 % – uthevingsfarge 1 2 2 3" xfId="1055" xr:uid="{EF5CDFED-AC48-4AF0-94BB-181368BAA9FB}"/>
    <cellStyle name="40 % - uthevingsfarge 1 2 3" xfId="685" xr:uid="{8D354584-F35F-4B5C-9552-2B28CF93ADC1}"/>
    <cellStyle name="40 % – uthevingsfarge 1 2 3" xfId="318" xr:uid="{00000000-0005-0000-0000-000077000000}"/>
    <cellStyle name="40 % - uthevingsfarge 1 2 3 2" xfId="1501" xr:uid="{DA959788-77D5-4F23-993B-8DB3D8C676B9}"/>
    <cellStyle name="40 % – uthevingsfarge 1 2 3 2" xfId="767" xr:uid="{13F4122B-F94B-4446-95AC-E7794225B644}"/>
    <cellStyle name="40 % – uthevingsfarge 1 2 3 2 2" xfId="1583" xr:uid="{5F4BB995-24CD-47A3-9E33-D6F71F8FD68C}"/>
    <cellStyle name="40 % – uthevingsfarge 1 2 3 3" xfId="1175" xr:uid="{45726B16-A275-4516-A67B-8435A434B2D3}"/>
    <cellStyle name="40 % - uthevingsfarge 1 2 4" xfId="1093" xr:uid="{813BAC1F-ABE6-4AA9-B02D-041C13E8F5EC}"/>
    <cellStyle name="40 % – uthevingsfarge 1 2 4" xfId="336" xr:uid="{00000000-0005-0000-0000-000078000000}"/>
    <cellStyle name="40 % – uthevingsfarge 1 2 4 2" xfId="785" xr:uid="{07251355-87C9-4B8F-9938-6649F38D0966}"/>
    <cellStyle name="40 % – uthevingsfarge 1 2 4 2 2" xfId="1601" xr:uid="{85996213-85C6-48FB-AC86-133228A76636}"/>
    <cellStyle name="40 % – uthevingsfarge 1 2 4 3" xfId="1193" xr:uid="{E26443B0-DD66-48DC-A34F-DB99857F469B}"/>
    <cellStyle name="40 % – uthevingsfarge 1 2 5" xfId="344" xr:uid="{00000000-0005-0000-0000-000079000000}"/>
    <cellStyle name="40 % – uthevingsfarge 1 2 5 2" xfId="793" xr:uid="{3DD941C1-6092-4FBD-8A72-443419F2FD83}"/>
    <cellStyle name="40 % – uthevingsfarge 1 2 5 2 2" xfId="1609" xr:uid="{3F5C1276-4FB6-4677-9FA0-D936BDDD1FD3}"/>
    <cellStyle name="40 % – uthevingsfarge 1 2 5 3" xfId="1201" xr:uid="{6FB26A67-B995-4F17-A4D5-65698CB7E886}"/>
    <cellStyle name="40 % – uthevingsfarge 1 2 6" xfId="570" xr:uid="{7581D572-8231-4679-BD7F-47639ABC3918}"/>
    <cellStyle name="40 % – uthevingsfarge 1 2 6 2" xfId="1387" xr:uid="{403676DB-AAFB-45A5-AB95-07A011249F09}"/>
    <cellStyle name="40 % – uthevingsfarge 1 2 7" xfId="979" xr:uid="{E6CF3145-785E-4C6D-86BC-AF8D92E2E766}"/>
    <cellStyle name="40 % - uthevingsfarge 1 3" xfId="273" xr:uid="{00000000-0005-0000-0000-00007A000000}"/>
    <cellStyle name="40 % – uthevingsfarge 1 3" xfId="80" xr:uid="{00000000-0005-0000-0000-00007B000000}"/>
    <cellStyle name="40 % - uthevingsfarge 1 3 2" xfId="724" xr:uid="{BD07392D-CDF0-424B-9975-0252761309D8}"/>
    <cellStyle name="40 % – uthevingsfarge 1 3 2" xfId="192" xr:uid="{00000000-0005-0000-0000-00007C000000}"/>
    <cellStyle name="40 % - uthevingsfarge 1 3 2 2" xfId="1540" xr:uid="{216B1912-AB93-414B-B377-6285807D275D}"/>
    <cellStyle name="40 % – uthevingsfarge 1 3 2 2" xfId="667" xr:uid="{0C67AE7A-0FF6-40A1-809D-809E81E232F5}"/>
    <cellStyle name="40 % – uthevingsfarge 1 3 2 2 2" xfId="1483" xr:uid="{49060D66-23EA-4252-98EF-3A692A402E79}"/>
    <cellStyle name="40 % – uthevingsfarge 1 3 2 3" xfId="1075" xr:uid="{24BB1210-A53C-4368-95C5-0E34DF747548}"/>
    <cellStyle name="40 % - uthevingsfarge 1 3 3" xfId="1132" xr:uid="{A9DFC0B0-42D8-4E22-BA11-E17A35379668}"/>
    <cellStyle name="40 % – uthevingsfarge 1 3 3" xfId="590" xr:uid="{715D6BC0-19F0-4501-A0B3-15932D15C764}"/>
    <cellStyle name="40 % – uthevingsfarge 1 3 3 2" xfId="1407" xr:uid="{FBC2A9B2-4596-45D1-B08D-7AAE58F73DC1}"/>
    <cellStyle name="40 % – uthevingsfarge 1 3 4" xfId="999" xr:uid="{C9B01D43-4497-4998-B1EC-CD0D298A4E78}"/>
    <cellStyle name="40 % - uthevingsfarge 1 4" xfId="246" xr:uid="{00000000-0005-0000-0000-00007D000000}"/>
    <cellStyle name="40 % – uthevingsfarge 1 4" xfId="109" xr:uid="{00000000-0005-0000-0000-00007E000000}"/>
    <cellStyle name="40 % - uthevingsfarge 1 4 2" xfId="697" xr:uid="{1EFA6B6F-E49F-42C1-AC83-DC06643246D2}"/>
    <cellStyle name="40 % – uthevingsfarge 1 4 2" xfId="619" xr:uid="{E3B638C7-9B72-4731-B51F-5755B1765A18}"/>
    <cellStyle name="40 % - uthevingsfarge 1 4 2 2" xfId="1513" xr:uid="{AC239E82-C481-4994-AB66-6EA17666BC8B}"/>
    <cellStyle name="40 % – uthevingsfarge 1 4 2 2" xfId="1436" xr:uid="{471BCADD-A547-4682-A929-3B41A14E88F9}"/>
    <cellStyle name="40 % - uthevingsfarge 1 4 3" xfId="1105" xr:uid="{6677F995-DB86-45E7-BFBC-A526C56CA586}"/>
    <cellStyle name="40 % – uthevingsfarge 1 4 3" xfId="1028" xr:uid="{658C087B-65FB-4236-AF75-0E1EDD9A8B6F}"/>
    <cellStyle name="40 % – uthevingsfarge 1 5" xfId="103" xr:uid="{00000000-0005-0000-0000-00007F000000}"/>
    <cellStyle name="40 % – uthevingsfarge 1 5 2" xfId="613" xr:uid="{77D85356-5A1F-4508-82EE-4D130332FB95}"/>
    <cellStyle name="40 % – uthevingsfarge 1 5 2 2" xfId="1430" xr:uid="{D88E30DE-6946-4862-83CE-9364EE77BE3B}"/>
    <cellStyle name="40 % – uthevingsfarge 1 5 3" xfId="1022" xr:uid="{F1CA43F3-4EC8-4DD3-9530-B2306AFD08AF}"/>
    <cellStyle name="40 % – uthevingsfarge 1 6" xfId="107" xr:uid="{00000000-0005-0000-0000-000080000000}"/>
    <cellStyle name="40 % – uthevingsfarge 1 6 2" xfId="617" xr:uid="{1512282A-5397-4A03-85C3-17E16E20982D}"/>
    <cellStyle name="40 % – uthevingsfarge 1 6 2 2" xfId="1434" xr:uid="{E919E846-97CC-4588-B411-271F5140E298}"/>
    <cellStyle name="40 % – uthevingsfarge 1 6 3" xfId="1026" xr:uid="{DD667875-2F58-464E-8A1C-40CEE8EA53A8}"/>
    <cellStyle name="40 % – uthevingsfarge 1 7" xfId="306" xr:uid="{00000000-0005-0000-0000-000081000000}"/>
    <cellStyle name="40 % – uthevingsfarge 1 7 2" xfId="755" xr:uid="{29D15F02-9B9E-4297-9BCB-03A142451DD3}"/>
    <cellStyle name="40 % – uthevingsfarge 1 7 2 2" xfId="1571" xr:uid="{FC2D0FB3-6ABA-41A5-B81C-F93BE7176DE5}"/>
    <cellStyle name="40 % – uthevingsfarge 1 7 3" xfId="1163" xr:uid="{98AA2BB9-658A-4A97-9A7A-9A0EC654226C}"/>
    <cellStyle name="40 % – uthevingsfarge 1 8" xfId="484" xr:uid="{00000000-0005-0000-0000-0000E7010000}"/>
    <cellStyle name="40 % – uthevingsfarge 1 8 2" xfId="893" xr:uid="{AF9ED617-5988-4BE3-8044-0D83C63411D0}"/>
    <cellStyle name="40 % – uthevingsfarge 1 8 2 2" xfId="1709" xr:uid="{65545FE2-C8AB-4DCB-A56E-3F93458276A8}"/>
    <cellStyle name="40 % – uthevingsfarge 1 8 3" xfId="1301" xr:uid="{FF248BC5-2F00-485C-9A93-43FE766CCAD4}"/>
    <cellStyle name="40 % – uthevingsfarge 1 9" xfId="479" xr:uid="{00000000-0005-0000-0000-0000FB010000}"/>
    <cellStyle name="40 % – uthevingsfarge 1 9 2" xfId="888" xr:uid="{F1B59BF7-2F4E-4B1F-9821-3A3E74FD0948}"/>
    <cellStyle name="40 % – uthevingsfarge 1 9 2 2" xfId="1704" xr:uid="{87120EE1-7341-4BB7-B828-7E06DC746E9D}"/>
    <cellStyle name="40 % – uthevingsfarge 1 9 3" xfId="1296" xr:uid="{7C2DFF16-AE83-4FB6-B278-930181127699}"/>
    <cellStyle name="40 % – uthevingsfarge 2" xfId="33" builtinId="35" customBuiltin="1"/>
    <cellStyle name="40 % – uthevingsfarge 2 10" xfId="513" xr:uid="{00000000-0005-0000-0000-000008020000}"/>
    <cellStyle name="40 % – uthevingsfarge 2 10 2" xfId="922" xr:uid="{976B54EB-DFDC-47C7-B53D-274B29076AC4}"/>
    <cellStyle name="40 % – uthevingsfarge 2 10 2 2" xfId="1738" xr:uid="{EF8F86FF-8CBE-46FE-BD8F-E74C6605CA51}"/>
    <cellStyle name="40 % – uthevingsfarge 2 10 3" xfId="1330" xr:uid="{F0407319-5303-4D50-A4BC-9449555C1241}"/>
    <cellStyle name="40 % – uthevingsfarge 2 11" xfId="526" xr:uid="{00000000-0005-0000-0000-000014020000}"/>
    <cellStyle name="40 % – uthevingsfarge 2 11 2" xfId="935" xr:uid="{F7813FD1-1802-402D-A870-08CDAAD81789}"/>
    <cellStyle name="40 % – uthevingsfarge 2 11 2 2" xfId="1751" xr:uid="{59349117-738D-45A9-8586-68632FE5D452}"/>
    <cellStyle name="40 % – uthevingsfarge 2 11 3" xfId="1343" xr:uid="{66C7CF41-757E-4716-8F9B-BE2DD3B13BBE}"/>
    <cellStyle name="40 % – uthevingsfarge 2 12" xfId="546" xr:uid="{97E78F0C-1A24-4FF9-B837-DABAB94EFF2B}"/>
    <cellStyle name="40 % – uthevingsfarge 2 12 2" xfId="955" xr:uid="{D5727872-A590-4AF8-80C9-AF3B61C026A9}"/>
    <cellStyle name="40 % – uthevingsfarge 2 12 2 2" xfId="1771" xr:uid="{F0D53EB1-7330-4376-BDEB-0F65D9AEA892}"/>
    <cellStyle name="40 % – uthevingsfarge 2 12 3" xfId="1363" xr:uid="{36B8C211-2F24-459E-8756-E8C1D56A2693}"/>
    <cellStyle name="40 % – uthevingsfarge 2 13" xfId="558" xr:uid="{A938FE22-3C38-4DE6-BC01-B57EB6518B50}"/>
    <cellStyle name="40 % – uthevingsfarge 2 13 2" xfId="1375" xr:uid="{66337102-D8B0-45C0-AE2E-F560B0B7FFC1}"/>
    <cellStyle name="40 % – uthevingsfarge 2 14" xfId="967" xr:uid="{ABEC918B-7349-430B-AA36-3F5AF51C9EE9}"/>
    <cellStyle name="40 % - uthevingsfarge 2 2" xfId="234" xr:uid="{00000000-0005-0000-0000-000083000000}"/>
    <cellStyle name="40 % – uthevingsfarge 2 2" xfId="63" xr:uid="{00000000-0005-0000-0000-000084000000}"/>
    <cellStyle name="40 % - uthevingsfarge 2 2 2" xfId="262" xr:uid="{00000000-0005-0000-0000-000085000000}"/>
    <cellStyle name="40 % – uthevingsfarge 2 2 2" xfId="175" xr:uid="{00000000-0005-0000-0000-000086000000}"/>
    <cellStyle name="40 % - uthevingsfarge 2 2 2 2" xfId="713" xr:uid="{9719614C-1B6C-4CCF-8051-54162C165BFE}"/>
    <cellStyle name="40 % – uthevingsfarge 2 2 2 2" xfId="650" xr:uid="{71AF46A0-9538-4057-94D5-86BF822A8834}"/>
    <cellStyle name="40 % - uthevingsfarge 2 2 2 2 2" xfId="1529" xr:uid="{87093805-CC7E-4BD2-93D7-FBB3C33BF6A0}"/>
    <cellStyle name="40 % – uthevingsfarge 2 2 2 2 2" xfId="1466" xr:uid="{AB21AC40-AFE2-4B95-9547-C4341188DD92}"/>
    <cellStyle name="40 % - uthevingsfarge 2 2 2 3" xfId="1121" xr:uid="{1188AAB7-6EE9-4C41-B502-6A9BEB10F7CC}"/>
    <cellStyle name="40 % – uthevingsfarge 2 2 2 3" xfId="1058" xr:uid="{277AC4E6-BB70-4D04-95E8-17074E3663B5}"/>
    <cellStyle name="40 % - uthevingsfarge 2 2 3" xfId="687" xr:uid="{B1B0F0E2-3BA9-4090-85C4-4F4C2364F534}"/>
    <cellStyle name="40 % – uthevingsfarge 2 2 3" xfId="321" xr:uid="{00000000-0005-0000-0000-000087000000}"/>
    <cellStyle name="40 % - uthevingsfarge 2 2 3 2" xfId="1503" xr:uid="{FB5CB02C-FC02-42AB-B922-991481A3514C}"/>
    <cellStyle name="40 % – uthevingsfarge 2 2 3 2" xfId="770" xr:uid="{72212377-5569-48D5-B9C6-4203947010E1}"/>
    <cellStyle name="40 % – uthevingsfarge 2 2 3 2 2" xfId="1586" xr:uid="{55FAF03A-9358-487C-BC0D-CECA5D15164D}"/>
    <cellStyle name="40 % – uthevingsfarge 2 2 3 3" xfId="1178" xr:uid="{8AE3C6BC-510E-4B10-B30F-EA42E2B72D9D}"/>
    <cellStyle name="40 % - uthevingsfarge 2 2 4" xfId="1095" xr:uid="{BEE44186-AAB6-43D7-BF97-A9782446F032}"/>
    <cellStyle name="40 % – uthevingsfarge 2 2 4" xfId="309" xr:uid="{00000000-0005-0000-0000-000088000000}"/>
    <cellStyle name="40 % – uthevingsfarge 2 2 4 2" xfId="758" xr:uid="{620C539E-9FFB-42F3-9186-0F068B24AB63}"/>
    <cellStyle name="40 % – uthevingsfarge 2 2 4 2 2" xfId="1574" xr:uid="{6C040B84-5D38-4A65-A769-8E5225212E26}"/>
    <cellStyle name="40 % – uthevingsfarge 2 2 4 3" xfId="1166" xr:uid="{D0BA31BA-CBCE-459A-ABA1-5D5E2BEA0925}"/>
    <cellStyle name="40 % – uthevingsfarge 2 2 5" xfId="313" xr:uid="{00000000-0005-0000-0000-000089000000}"/>
    <cellStyle name="40 % – uthevingsfarge 2 2 5 2" xfId="762" xr:uid="{51DF96A3-7A8E-4D47-ADB7-035D052857C1}"/>
    <cellStyle name="40 % – uthevingsfarge 2 2 5 2 2" xfId="1578" xr:uid="{14A26DC7-EB46-42D6-B516-A3801A35B1C9}"/>
    <cellStyle name="40 % – uthevingsfarge 2 2 5 3" xfId="1170" xr:uid="{EF288DC3-0ECA-411F-9514-471F96F687DB}"/>
    <cellStyle name="40 % – uthevingsfarge 2 2 6" xfId="573" xr:uid="{3E7B3D58-67AF-431F-9959-23A1008C2E45}"/>
    <cellStyle name="40 % – uthevingsfarge 2 2 6 2" xfId="1390" xr:uid="{8C7BC769-57A0-4191-A487-F0B9BFCF344A}"/>
    <cellStyle name="40 % – uthevingsfarge 2 2 7" xfId="982" xr:uid="{D2FA80CE-4DE6-4515-A9D2-9C88454FA19E}"/>
    <cellStyle name="40 % - uthevingsfarge 2 3" xfId="275" xr:uid="{00000000-0005-0000-0000-00008A000000}"/>
    <cellStyle name="40 % – uthevingsfarge 2 3" xfId="83" xr:uid="{00000000-0005-0000-0000-00008B000000}"/>
    <cellStyle name="40 % - uthevingsfarge 2 3 2" xfId="726" xr:uid="{A9386BEC-833F-4744-A268-F2D5DD93D595}"/>
    <cellStyle name="40 % – uthevingsfarge 2 3 2" xfId="195" xr:uid="{00000000-0005-0000-0000-00008C000000}"/>
    <cellStyle name="40 % - uthevingsfarge 2 3 2 2" xfId="1542" xr:uid="{45DB7B6C-1EC2-4AA1-AC2B-272E5E3FD019}"/>
    <cellStyle name="40 % – uthevingsfarge 2 3 2 2" xfId="670" xr:uid="{859335F7-D5E9-48E8-BDD1-E9C11AE65A01}"/>
    <cellStyle name="40 % – uthevingsfarge 2 3 2 2 2" xfId="1486" xr:uid="{388B69FF-F147-4CD9-85FF-27B557D6B412}"/>
    <cellStyle name="40 % – uthevingsfarge 2 3 2 3" xfId="1078" xr:uid="{8E9085FF-187D-416D-B928-968F51FA40DB}"/>
    <cellStyle name="40 % - uthevingsfarge 2 3 3" xfId="1134" xr:uid="{F2D7A359-5178-4CDA-AA60-03B707A03E9B}"/>
    <cellStyle name="40 % – uthevingsfarge 2 3 3" xfId="593" xr:uid="{BD781DD8-218A-472E-B4D7-F13B761D7F2B}"/>
    <cellStyle name="40 % – uthevingsfarge 2 3 3 2" xfId="1410" xr:uid="{D9EA7427-F016-471E-BC33-5562A0275CE4}"/>
    <cellStyle name="40 % – uthevingsfarge 2 3 4" xfId="1002" xr:uid="{F3FB6D92-45F6-4CF1-A073-FD2BD65EC00F}"/>
    <cellStyle name="40 % - uthevingsfarge 2 4" xfId="248" xr:uid="{00000000-0005-0000-0000-00008D000000}"/>
    <cellStyle name="40 % – uthevingsfarge 2 4" xfId="112" xr:uid="{00000000-0005-0000-0000-00008E000000}"/>
    <cellStyle name="40 % - uthevingsfarge 2 4 2" xfId="699" xr:uid="{7C2E3049-1D30-4112-8788-577C145C9D57}"/>
    <cellStyle name="40 % – uthevingsfarge 2 4 2" xfId="622" xr:uid="{D451511A-7694-42FC-8BCB-745967A366E6}"/>
    <cellStyle name="40 % - uthevingsfarge 2 4 2 2" xfId="1515" xr:uid="{13C159FE-8A9C-44F1-82A2-24B73D24D003}"/>
    <cellStyle name="40 % – uthevingsfarge 2 4 2 2" xfId="1439" xr:uid="{3A96AEFF-6EC2-41C8-ACD6-A86DA1811882}"/>
    <cellStyle name="40 % - uthevingsfarge 2 4 3" xfId="1107" xr:uid="{BC683062-7763-47B8-9D8D-FBE8B9F1E36A}"/>
    <cellStyle name="40 % – uthevingsfarge 2 4 3" xfId="1031" xr:uid="{B20D54CE-1428-45D7-8655-65A27223906B}"/>
    <cellStyle name="40 % – uthevingsfarge 2 5" xfId="166" xr:uid="{00000000-0005-0000-0000-00008F000000}"/>
    <cellStyle name="40 % – uthevingsfarge 2 5 2" xfId="643" xr:uid="{6F0BF65D-EC28-4F38-8B6E-130B301843AD}"/>
    <cellStyle name="40 % – uthevingsfarge 2 5 2 2" xfId="1459" xr:uid="{A01612E6-82EE-43B9-8F39-C0CF9E05D671}"/>
    <cellStyle name="40 % – uthevingsfarge 2 5 3" xfId="1051" xr:uid="{90B21F28-A855-42BC-B25B-6748546B1F91}"/>
    <cellStyle name="40 % – uthevingsfarge 2 6" xfId="316" xr:uid="{00000000-0005-0000-0000-000090000000}"/>
    <cellStyle name="40 % – uthevingsfarge 2 6 2" xfId="765" xr:uid="{85A192CC-99C0-4A9A-B784-342470931E5C}"/>
    <cellStyle name="40 % – uthevingsfarge 2 6 2 2" xfId="1581" xr:uid="{A1F45232-26A2-4D1D-9C7D-083A5A18911A}"/>
    <cellStyle name="40 % – uthevingsfarge 2 6 3" xfId="1173" xr:uid="{BE5C631F-6116-4021-8594-B5D72842F4CF}"/>
    <cellStyle name="40 % – uthevingsfarge 2 7" xfId="106" xr:uid="{00000000-0005-0000-0000-000091000000}"/>
    <cellStyle name="40 % – uthevingsfarge 2 7 2" xfId="616" xr:uid="{5315BA9D-75FB-4C5D-B188-E43342CCC29D}"/>
    <cellStyle name="40 % – uthevingsfarge 2 7 2 2" xfId="1433" xr:uid="{465E7D98-1BC3-41D9-972A-A279DDDEFE09}"/>
    <cellStyle name="40 % – uthevingsfarge 2 7 3" xfId="1025" xr:uid="{7906ADA3-7B6A-4FF6-B8AF-6B28975B0A58}"/>
    <cellStyle name="40 % – uthevingsfarge 2 8" xfId="487" xr:uid="{00000000-0005-0000-0000-0000E8010000}"/>
    <cellStyle name="40 % – uthevingsfarge 2 8 2" xfId="896" xr:uid="{C5D8011E-9DC2-439A-94BA-ACC2BC9BB6FC}"/>
    <cellStyle name="40 % – uthevingsfarge 2 8 2 2" xfId="1712" xr:uid="{2F108588-2F10-4C46-A4AB-AF4066C0140D}"/>
    <cellStyle name="40 % – uthevingsfarge 2 8 3" xfId="1304" xr:uid="{0E1E863C-41D8-4516-9DB5-25BBD6A818F8}"/>
    <cellStyle name="40 % – uthevingsfarge 2 9" xfId="502" xr:uid="{00000000-0005-0000-0000-0000FC010000}"/>
    <cellStyle name="40 % – uthevingsfarge 2 9 2" xfId="911" xr:uid="{26871221-2823-4092-8062-D57835F5CD96}"/>
    <cellStyle name="40 % – uthevingsfarge 2 9 2 2" xfId="1727" xr:uid="{95D1501F-A1D8-41CB-B1AC-D94A7032F464}"/>
    <cellStyle name="40 % – uthevingsfarge 2 9 3" xfId="1319" xr:uid="{38F08212-4BB0-415C-BDD5-D55D72A29644}"/>
    <cellStyle name="40 % – uthevingsfarge 3" xfId="37" builtinId="39" customBuiltin="1"/>
    <cellStyle name="40 % – uthevingsfarge 3 10" xfId="503" xr:uid="{00000000-0005-0000-0000-000009020000}"/>
    <cellStyle name="40 % – uthevingsfarge 3 10 2" xfId="912" xr:uid="{2A166AB5-A019-412E-8824-FC570C4F7744}"/>
    <cellStyle name="40 % – uthevingsfarge 3 10 2 2" xfId="1728" xr:uid="{986A0C9E-8510-4787-AF5F-0BB92E4E1023}"/>
    <cellStyle name="40 % – uthevingsfarge 3 10 3" xfId="1320" xr:uid="{FD0A845F-2466-47E7-A6A8-400894B70B4D}"/>
    <cellStyle name="40 % – uthevingsfarge 3 11" xfId="529" xr:uid="{00000000-0005-0000-0000-000015020000}"/>
    <cellStyle name="40 % – uthevingsfarge 3 11 2" xfId="938" xr:uid="{6A4B49C0-0388-44A4-84DD-BC8AEAF63922}"/>
    <cellStyle name="40 % – uthevingsfarge 3 11 2 2" xfId="1754" xr:uid="{6A48EAA1-3F82-4855-8986-4191DD638D6C}"/>
    <cellStyle name="40 % – uthevingsfarge 3 11 3" xfId="1346" xr:uid="{98C2FD1F-7754-4D3D-9552-BC7B0BBAF7A9}"/>
    <cellStyle name="40 % – uthevingsfarge 3 12" xfId="548" xr:uid="{4EBB9D82-99B0-4E44-8607-4F38FA84F83D}"/>
    <cellStyle name="40 % – uthevingsfarge 3 12 2" xfId="957" xr:uid="{5D53B21C-9B3C-4121-8D18-A43438F52200}"/>
    <cellStyle name="40 % – uthevingsfarge 3 12 2 2" xfId="1773" xr:uid="{14EC3E56-0DB2-42CD-813D-59D6F2D7B8B6}"/>
    <cellStyle name="40 % – uthevingsfarge 3 12 3" xfId="1365" xr:uid="{170D54B9-6CD6-4475-A652-AF15173BAF2B}"/>
    <cellStyle name="40 % – uthevingsfarge 3 13" xfId="560" xr:uid="{0FBEF224-5AA5-427D-B3CD-4E9D65C4B955}"/>
    <cellStyle name="40 % – uthevingsfarge 3 13 2" xfId="1377" xr:uid="{794B0F56-AB83-4A25-B0DD-55931FBB0C5C}"/>
    <cellStyle name="40 % – uthevingsfarge 3 14" xfId="969" xr:uid="{3619831B-B490-4424-9C59-1AC3242ED3E1}"/>
    <cellStyle name="40 % - uthevingsfarge 3 2" xfId="236" xr:uid="{00000000-0005-0000-0000-000093000000}"/>
    <cellStyle name="40 % – uthevingsfarge 3 2" xfId="66" xr:uid="{00000000-0005-0000-0000-000094000000}"/>
    <cellStyle name="40 % - uthevingsfarge 3 2 2" xfId="264" xr:uid="{00000000-0005-0000-0000-000095000000}"/>
    <cellStyle name="40 % – uthevingsfarge 3 2 2" xfId="178" xr:uid="{00000000-0005-0000-0000-000096000000}"/>
    <cellStyle name="40 % - uthevingsfarge 3 2 2 2" xfId="715" xr:uid="{86E3D25D-89EF-406D-BEEE-55C3D70F62CA}"/>
    <cellStyle name="40 % – uthevingsfarge 3 2 2 2" xfId="653" xr:uid="{3E164177-EB7E-4847-90F9-AFB884FD84C0}"/>
    <cellStyle name="40 % - uthevingsfarge 3 2 2 2 2" xfId="1531" xr:uid="{2738DDB3-2BC4-4A12-8AE2-70E0B248A241}"/>
    <cellStyle name="40 % – uthevingsfarge 3 2 2 2 2" xfId="1469" xr:uid="{A8E17C58-A554-4E41-9251-A83CBDBE0B4D}"/>
    <cellStyle name="40 % - uthevingsfarge 3 2 2 3" xfId="1123" xr:uid="{77133A84-CD17-4149-A060-89AFDD2B06ED}"/>
    <cellStyle name="40 % – uthevingsfarge 3 2 2 3" xfId="1061" xr:uid="{C76D7934-AF12-40D1-B29B-451D8166C48B}"/>
    <cellStyle name="40 % - uthevingsfarge 3 2 3" xfId="689" xr:uid="{2357FEE7-370E-46B4-AA85-0EA2F821F215}"/>
    <cellStyle name="40 % – uthevingsfarge 3 2 3" xfId="324" xr:uid="{00000000-0005-0000-0000-000097000000}"/>
    <cellStyle name="40 % - uthevingsfarge 3 2 3 2" xfId="1505" xr:uid="{7D6BD4E6-3E00-4D1C-813E-6E9020F375F7}"/>
    <cellStyle name="40 % – uthevingsfarge 3 2 3 2" xfId="773" xr:uid="{67B6A617-2506-4875-8E35-DA12D64CF4CD}"/>
    <cellStyle name="40 % – uthevingsfarge 3 2 3 2 2" xfId="1589" xr:uid="{FD1EBA13-6ED8-460F-AE80-6D12F04608B6}"/>
    <cellStyle name="40 % – uthevingsfarge 3 2 3 3" xfId="1181" xr:uid="{DDD0FDD6-F80B-440A-BBC0-F10B5CB41341}"/>
    <cellStyle name="40 % - uthevingsfarge 3 2 4" xfId="1097" xr:uid="{2F6D263C-F34A-4277-B565-459A5DE4F0A5}"/>
    <cellStyle name="40 % – uthevingsfarge 3 2 4" xfId="131" xr:uid="{00000000-0005-0000-0000-000098000000}"/>
    <cellStyle name="40 % – uthevingsfarge 3 2 4 2" xfId="641" xr:uid="{8417E5B6-10D6-4DC1-BB9D-2C853F7DD662}"/>
    <cellStyle name="40 % – uthevingsfarge 3 2 4 2 2" xfId="1457" xr:uid="{2E08E6FB-97B9-4B3B-95DE-1A8200FCC597}"/>
    <cellStyle name="40 % – uthevingsfarge 3 2 4 3" xfId="1049" xr:uid="{800D9CF0-F45E-4F1D-8766-3CC0AFD2D083}"/>
    <cellStyle name="40 % – uthevingsfarge 3 2 5" xfId="100" xr:uid="{00000000-0005-0000-0000-000099000000}"/>
    <cellStyle name="40 % – uthevingsfarge 3 2 5 2" xfId="610" xr:uid="{5FB529E5-7242-471E-A5E1-CF9B61B1E04F}"/>
    <cellStyle name="40 % – uthevingsfarge 3 2 5 2 2" xfId="1427" xr:uid="{ABD9F858-4764-4ECE-8863-216BC55506CD}"/>
    <cellStyle name="40 % – uthevingsfarge 3 2 5 3" xfId="1019" xr:uid="{7CE6BFD2-10F4-455D-B233-C534025E9B97}"/>
    <cellStyle name="40 % – uthevingsfarge 3 2 6" xfId="576" xr:uid="{D5D9652C-60FA-437D-B231-1249B4FF1791}"/>
    <cellStyle name="40 % – uthevingsfarge 3 2 6 2" xfId="1393" xr:uid="{54426C2F-5FCE-440F-A961-F3F5295FAE43}"/>
    <cellStyle name="40 % – uthevingsfarge 3 2 7" xfId="985" xr:uid="{6A4EB191-5C91-4FAD-B994-D48EAB43F4D1}"/>
    <cellStyle name="40 % - uthevingsfarge 3 3" xfId="277" xr:uid="{00000000-0005-0000-0000-00009A000000}"/>
    <cellStyle name="40 % – uthevingsfarge 3 3" xfId="86" xr:uid="{00000000-0005-0000-0000-00009B000000}"/>
    <cellStyle name="40 % - uthevingsfarge 3 3 2" xfId="728" xr:uid="{D307541D-C73D-47F5-8E3E-BCC09454EE1D}"/>
    <cellStyle name="40 % – uthevingsfarge 3 3 2" xfId="198" xr:uid="{00000000-0005-0000-0000-00009C000000}"/>
    <cellStyle name="40 % - uthevingsfarge 3 3 2 2" xfId="1544" xr:uid="{8395072A-2576-4B91-8B49-3E66080B0667}"/>
    <cellStyle name="40 % – uthevingsfarge 3 3 2 2" xfId="673" xr:uid="{B2AFE80A-027D-4CB9-A3D7-C90898E2F056}"/>
    <cellStyle name="40 % – uthevingsfarge 3 3 2 2 2" xfId="1489" xr:uid="{2F16374E-95B9-4D76-86C9-5E03F978597A}"/>
    <cellStyle name="40 % – uthevingsfarge 3 3 2 3" xfId="1081" xr:uid="{C65A29A4-C729-4B74-A949-FEF189797F13}"/>
    <cellStyle name="40 % - uthevingsfarge 3 3 3" xfId="1136" xr:uid="{8B49EDC5-F2B1-4056-93D8-107214BC639E}"/>
    <cellStyle name="40 % – uthevingsfarge 3 3 3" xfId="596" xr:uid="{6EACEE00-60F5-47EE-AF89-F977E9FD6631}"/>
    <cellStyle name="40 % – uthevingsfarge 3 3 3 2" xfId="1413" xr:uid="{C20D9A39-FC4A-4750-B103-D507A0E4D42A}"/>
    <cellStyle name="40 % – uthevingsfarge 3 3 4" xfId="1005" xr:uid="{6056BA1B-BE4C-479B-8E76-D84726EDDDE4}"/>
    <cellStyle name="40 % - uthevingsfarge 3 4" xfId="250" xr:uid="{00000000-0005-0000-0000-00009D000000}"/>
    <cellStyle name="40 % – uthevingsfarge 3 4" xfId="115" xr:uid="{00000000-0005-0000-0000-00009E000000}"/>
    <cellStyle name="40 % - uthevingsfarge 3 4 2" xfId="701" xr:uid="{ECFFCECF-A77F-4986-B175-1CDC0C2552C5}"/>
    <cellStyle name="40 % – uthevingsfarge 3 4 2" xfId="625" xr:uid="{5D7BB14B-F420-472C-AA27-DDBDFCBF9A19}"/>
    <cellStyle name="40 % - uthevingsfarge 3 4 2 2" xfId="1517" xr:uid="{B162BF66-BCE0-48CC-B09A-828138146998}"/>
    <cellStyle name="40 % – uthevingsfarge 3 4 2 2" xfId="1442" xr:uid="{47407C88-ED25-4057-83C8-113C1C30978A}"/>
    <cellStyle name="40 % - uthevingsfarge 3 4 3" xfId="1109" xr:uid="{692CD919-165C-4F34-B730-6A2021B826B2}"/>
    <cellStyle name="40 % – uthevingsfarge 3 4 3" xfId="1034" xr:uid="{C032C68E-C30E-4FD7-9716-F4D3F7DE6548}"/>
    <cellStyle name="40 % – uthevingsfarge 3 5" xfId="128" xr:uid="{00000000-0005-0000-0000-00009F000000}"/>
    <cellStyle name="40 % – uthevingsfarge 3 5 2" xfId="638" xr:uid="{7AD232C4-E992-4BC9-8E27-F6258C3DEBBC}"/>
    <cellStyle name="40 % – uthevingsfarge 3 5 2 2" xfId="1454" xr:uid="{D48BAD35-A5AC-4620-A5AD-0CAE5FCBD2E0}"/>
    <cellStyle name="40 % – uthevingsfarge 3 5 3" xfId="1046" xr:uid="{C07496E7-A7F6-48FF-BF67-D0034184A829}"/>
    <cellStyle name="40 % – uthevingsfarge 3 6" xfId="349" xr:uid="{00000000-0005-0000-0000-0000A0000000}"/>
    <cellStyle name="40 % – uthevingsfarge 3 6 2" xfId="798" xr:uid="{1A7C9B81-FCB0-4E19-80FE-2B20AED59392}"/>
    <cellStyle name="40 % – uthevingsfarge 3 6 2 2" xfId="1614" xr:uid="{DA10FF0B-811C-4BFB-94D2-7AA07B1D575B}"/>
    <cellStyle name="40 % – uthevingsfarge 3 6 3" xfId="1206" xr:uid="{CF596394-0520-4EA4-B38C-B35AD2E6241F}"/>
    <cellStyle name="40 % – uthevingsfarge 3 7" xfId="325" xr:uid="{00000000-0005-0000-0000-0000A1000000}"/>
    <cellStyle name="40 % – uthevingsfarge 3 7 2" xfId="774" xr:uid="{31254BC5-2138-466B-8615-CA8A37E473EC}"/>
    <cellStyle name="40 % – uthevingsfarge 3 7 2 2" xfId="1590" xr:uid="{79576629-43BD-4229-B658-24E27A1309ED}"/>
    <cellStyle name="40 % – uthevingsfarge 3 7 3" xfId="1182" xr:uid="{2DC0896F-8BA1-4485-92A8-CAF2A7F15D4A}"/>
    <cellStyle name="40 % – uthevingsfarge 3 8" xfId="490" xr:uid="{00000000-0005-0000-0000-0000E9010000}"/>
    <cellStyle name="40 % – uthevingsfarge 3 8 2" xfId="899" xr:uid="{76E0D1E6-75CE-4F89-B279-003E81DD07D7}"/>
    <cellStyle name="40 % – uthevingsfarge 3 8 2 2" xfId="1715" xr:uid="{B68E22F6-FB9D-4628-8CF4-86C1F1FD2A90}"/>
    <cellStyle name="40 % – uthevingsfarge 3 8 3" xfId="1307" xr:uid="{B44396A2-5123-410A-95EE-1C9F967853F3}"/>
    <cellStyle name="40 % – uthevingsfarge 3 9" xfId="505" xr:uid="{00000000-0005-0000-0000-0000FD010000}"/>
    <cellStyle name="40 % – uthevingsfarge 3 9 2" xfId="914" xr:uid="{FAC3BCB6-0C18-4CF5-B54D-E6BE430DC630}"/>
    <cellStyle name="40 % – uthevingsfarge 3 9 2 2" xfId="1730" xr:uid="{856CE3BE-FF88-46B4-9D59-8FFDAB6595BD}"/>
    <cellStyle name="40 % – uthevingsfarge 3 9 3" xfId="1322" xr:uid="{D46987E3-1B0F-4A17-BA43-C664017E0C85}"/>
    <cellStyle name="40 % – uthevingsfarge 4" xfId="41" builtinId="43" customBuiltin="1"/>
    <cellStyle name="40 % – uthevingsfarge 4 10" xfId="515" xr:uid="{00000000-0005-0000-0000-00000A020000}"/>
    <cellStyle name="40 % – uthevingsfarge 4 10 2" xfId="924" xr:uid="{BDC46572-8254-4FD2-ADC9-93DB288E4246}"/>
    <cellStyle name="40 % – uthevingsfarge 4 10 2 2" xfId="1740" xr:uid="{4BC1BC71-8F7A-48BC-80C5-5F8E28BE70E9}"/>
    <cellStyle name="40 % – uthevingsfarge 4 10 3" xfId="1332" xr:uid="{894D2973-911E-4366-A5CC-8B93782691D0}"/>
    <cellStyle name="40 % – uthevingsfarge 4 11" xfId="532" xr:uid="{00000000-0005-0000-0000-000016020000}"/>
    <cellStyle name="40 % – uthevingsfarge 4 11 2" xfId="941" xr:uid="{313CDF2D-9605-44DA-B008-50E146F5DE4A}"/>
    <cellStyle name="40 % – uthevingsfarge 4 11 2 2" xfId="1757" xr:uid="{A7B686C8-66AF-4D71-A20C-9235C2C4AEB1}"/>
    <cellStyle name="40 % – uthevingsfarge 4 11 3" xfId="1349" xr:uid="{6574BA7B-0B83-4230-B6C6-3BC22D4EC75F}"/>
    <cellStyle name="40 % – uthevingsfarge 4 12" xfId="550" xr:uid="{DE7C48A7-2D60-45F8-88D5-A9931DB8C562}"/>
    <cellStyle name="40 % – uthevingsfarge 4 12 2" xfId="959" xr:uid="{3DBD9882-EF0F-4941-B4DD-0FE7FF63C1B2}"/>
    <cellStyle name="40 % – uthevingsfarge 4 12 2 2" xfId="1775" xr:uid="{024A90F6-5C62-4C87-A264-FFF19A8658B6}"/>
    <cellStyle name="40 % – uthevingsfarge 4 12 3" xfId="1367" xr:uid="{3258E93E-04B7-47C4-A13F-DB3F43EBA6D9}"/>
    <cellStyle name="40 % – uthevingsfarge 4 13" xfId="562" xr:uid="{2F296E4D-F3DF-4109-BCF6-4FC56553F3D7}"/>
    <cellStyle name="40 % – uthevingsfarge 4 13 2" xfId="1379" xr:uid="{07107398-7BC8-4893-B47B-9A76827EA1D3}"/>
    <cellStyle name="40 % – uthevingsfarge 4 14" xfId="971" xr:uid="{C0FC569C-4CC5-4A16-A2EF-ECF2932BCC11}"/>
    <cellStyle name="40 % - uthevingsfarge 4 2" xfId="238" xr:uid="{00000000-0005-0000-0000-0000A3000000}"/>
    <cellStyle name="40 % – uthevingsfarge 4 2" xfId="69" xr:uid="{00000000-0005-0000-0000-0000A4000000}"/>
    <cellStyle name="40 % - uthevingsfarge 4 2 2" xfId="266" xr:uid="{00000000-0005-0000-0000-0000A5000000}"/>
    <cellStyle name="40 % – uthevingsfarge 4 2 2" xfId="181" xr:uid="{00000000-0005-0000-0000-0000A6000000}"/>
    <cellStyle name="40 % - uthevingsfarge 4 2 2 2" xfId="717" xr:uid="{4B1E8E22-8A48-44E7-9A84-71F4EEF659D0}"/>
    <cellStyle name="40 % – uthevingsfarge 4 2 2 2" xfId="656" xr:uid="{D249A183-16A4-452F-B8E5-3F0DC51EF75A}"/>
    <cellStyle name="40 % - uthevingsfarge 4 2 2 2 2" xfId="1533" xr:uid="{FAAE489D-7E4F-44C8-9676-2ED103A49CAA}"/>
    <cellStyle name="40 % – uthevingsfarge 4 2 2 2 2" xfId="1472" xr:uid="{7342C715-8001-44DC-A0AB-A03E97BAB130}"/>
    <cellStyle name="40 % - uthevingsfarge 4 2 2 3" xfId="1125" xr:uid="{DA9346CB-5CC7-472A-9BBC-B8A14681D2E1}"/>
    <cellStyle name="40 % – uthevingsfarge 4 2 2 3" xfId="1064" xr:uid="{44334437-7B8F-4167-83FE-C49CE04E183F}"/>
    <cellStyle name="40 % - uthevingsfarge 4 2 3" xfId="691" xr:uid="{DD8E27BA-B577-471E-9780-93C5049668A6}"/>
    <cellStyle name="40 % – uthevingsfarge 4 2 3" xfId="327" xr:uid="{00000000-0005-0000-0000-0000A7000000}"/>
    <cellStyle name="40 % - uthevingsfarge 4 2 3 2" xfId="1507" xr:uid="{D45BC6B7-1D64-4AE0-9D3B-08B7DCE0B52E}"/>
    <cellStyle name="40 % – uthevingsfarge 4 2 3 2" xfId="776" xr:uid="{C0862144-3742-4483-9BAC-4E170E7926E4}"/>
    <cellStyle name="40 % – uthevingsfarge 4 2 3 2 2" xfId="1592" xr:uid="{564E6D4B-E8EE-4F18-A4ED-D7A468CDDA01}"/>
    <cellStyle name="40 % – uthevingsfarge 4 2 3 3" xfId="1184" xr:uid="{4FFEFFEA-877C-43A9-A04A-8BA003A7B7A6}"/>
    <cellStyle name="40 % - uthevingsfarge 4 2 4" xfId="1099" xr:uid="{91DCDC9F-73A4-4509-BE45-D6662C53F44A}"/>
    <cellStyle name="40 % – uthevingsfarge 4 2 4" xfId="347" xr:uid="{00000000-0005-0000-0000-0000A8000000}"/>
    <cellStyle name="40 % – uthevingsfarge 4 2 4 2" xfId="796" xr:uid="{7FA9C663-B553-4F65-B465-025E54C04C2F}"/>
    <cellStyle name="40 % – uthevingsfarge 4 2 4 2 2" xfId="1612" xr:uid="{F8C6CC26-78EC-472A-BEBC-92CD82639E25}"/>
    <cellStyle name="40 % – uthevingsfarge 4 2 4 3" xfId="1204" xr:uid="{3FCFF6BC-CC15-4B57-AADD-F94808775C48}"/>
    <cellStyle name="40 % – uthevingsfarge 4 2 5" xfId="322" xr:uid="{00000000-0005-0000-0000-0000A9000000}"/>
    <cellStyle name="40 % – uthevingsfarge 4 2 5 2" xfId="771" xr:uid="{D73D4AEE-7CF6-4C77-981E-F0667B9C4848}"/>
    <cellStyle name="40 % – uthevingsfarge 4 2 5 2 2" xfId="1587" xr:uid="{F4834AF6-6BF3-4BAB-BE91-6B3022708722}"/>
    <cellStyle name="40 % – uthevingsfarge 4 2 5 3" xfId="1179" xr:uid="{CF997185-F468-4076-93C0-552BDA47DFFD}"/>
    <cellStyle name="40 % – uthevingsfarge 4 2 6" xfId="579" xr:uid="{EF6E37F8-7696-4460-A07A-E6CC996733A9}"/>
    <cellStyle name="40 % – uthevingsfarge 4 2 6 2" xfId="1396" xr:uid="{0BD65F10-3DB3-4BB7-BDB1-25C1BA2F2251}"/>
    <cellStyle name="40 % – uthevingsfarge 4 2 7" xfId="988" xr:uid="{8FF30674-4EDD-46C6-91C4-923DC1DD41CF}"/>
    <cellStyle name="40 % - uthevingsfarge 4 3" xfId="279" xr:uid="{00000000-0005-0000-0000-0000AA000000}"/>
    <cellStyle name="40 % – uthevingsfarge 4 3" xfId="89" xr:uid="{00000000-0005-0000-0000-0000AB000000}"/>
    <cellStyle name="40 % - uthevingsfarge 4 3 2" xfId="730" xr:uid="{B1757D44-F310-41C4-884E-F47066D71C32}"/>
    <cellStyle name="40 % – uthevingsfarge 4 3 2" xfId="201" xr:uid="{00000000-0005-0000-0000-0000AC000000}"/>
    <cellStyle name="40 % - uthevingsfarge 4 3 2 2" xfId="1546" xr:uid="{D4C8A69A-FFC1-43C1-883B-613AD6DD7C71}"/>
    <cellStyle name="40 % – uthevingsfarge 4 3 2 2" xfId="676" xr:uid="{7209F518-280A-4A7B-8F46-B255C42CAC13}"/>
    <cellStyle name="40 % – uthevingsfarge 4 3 2 2 2" xfId="1492" xr:uid="{BC39499A-5C9C-4194-9B43-AF1B0919A201}"/>
    <cellStyle name="40 % – uthevingsfarge 4 3 2 3" xfId="1084" xr:uid="{70F74C70-6137-44E7-A635-982551862653}"/>
    <cellStyle name="40 % - uthevingsfarge 4 3 3" xfId="1138" xr:uid="{A6D826A5-6A9A-445C-8C74-3FD664553C93}"/>
    <cellStyle name="40 % – uthevingsfarge 4 3 3" xfId="599" xr:uid="{50006251-2955-488F-B56C-A44A564452C7}"/>
    <cellStyle name="40 % – uthevingsfarge 4 3 3 2" xfId="1416" xr:uid="{BD26BF5E-7335-4C78-88E4-40BFC3BA369D}"/>
    <cellStyle name="40 % – uthevingsfarge 4 3 4" xfId="1008" xr:uid="{D45E457A-57F5-4256-8037-4593086220B5}"/>
    <cellStyle name="40 % - uthevingsfarge 4 4" xfId="252" xr:uid="{00000000-0005-0000-0000-0000AD000000}"/>
    <cellStyle name="40 % – uthevingsfarge 4 4" xfId="119" xr:uid="{00000000-0005-0000-0000-0000AE000000}"/>
    <cellStyle name="40 % - uthevingsfarge 4 4 2" xfId="703" xr:uid="{0FD065BD-A678-4400-95D9-1A6F12BE38AF}"/>
    <cellStyle name="40 % – uthevingsfarge 4 4 2" xfId="629" xr:uid="{61A63283-067F-44BC-B146-900CD301493D}"/>
    <cellStyle name="40 % - uthevingsfarge 4 4 2 2" xfId="1519" xr:uid="{53F35F42-6C15-45FF-9F95-22E9068EC766}"/>
    <cellStyle name="40 % – uthevingsfarge 4 4 2 2" xfId="1446" xr:uid="{10D17087-5B2B-447D-9AE9-E22AA4273570}"/>
    <cellStyle name="40 % - uthevingsfarge 4 4 3" xfId="1111" xr:uid="{DBCF6F50-63C0-42B6-BADB-F400E00BAD4A}"/>
    <cellStyle name="40 % – uthevingsfarge 4 4 3" xfId="1038" xr:uid="{49CE3755-2259-4525-A8C7-35B7E33D67AB}"/>
    <cellStyle name="40 % – uthevingsfarge 4 5" xfId="300" xr:uid="{00000000-0005-0000-0000-0000AF000000}"/>
    <cellStyle name="40 % – uthevingsfarge 4 5 2" xfId="749" xr:uid="{AA5ED1C9-FD45-48D9-9882-FD9BAB0B091D}"/>
    <cellStyle name="40 % – uthevingsfarge 4 5 2 2" xfId="1565" xr:uid="{D4FD9F04-840D-4285-B3C2-CE168919B570}"/>
    <cellStyle name="40 % – uthevingsfarge 4 5 3" xfId="1157" xr:uid="{58589CEF-5145-47E3-B6E9-6DECBD39175E}"/>
    <cellStyle name="40 % – uthevingsfarge 4 6" xfId="117" xr:uid="{00000000-0005-0000-0000-0000B0000000}"/>
    <cellStyle name="40 % – uthevingsfarge 4 6 2" xfId="627" xr:uid="{0BB1DAE2-7CAD-46F2-853F-72836FFE5E32}"/>
    <cellStyle name="40 % – uthevingsfarge 4 6 2 2" xfId="1444" xr:uid="{651B1963-BDFD-47FE-92BD-A14190B1DC65}"/>
    <cellStyle name="40 % – uthevingsfarge 4 6 3" xfId="1036" xr:uid="{823EB35E-1678-40B9-AC99-56B46E21ED8E}"/>
    <cellStyle name="40 % – uthevingsfarge 4 7" xfId="353" xr:uid="{00000000-0005-0000-0000-0000B1000000}"/>
    <cellStyle name="40 % – uthevingsfarge 4 7 2" xfId="802" xr:uid="{4984054C-9937-469E-A163-4597496318D2}"/>
    <cellStyle name="40 % – uthevingsfarge 4 7 2 2" xfId="1618" xr:uid="{4AB28177-E61B-4E9A-8A42-D344BE3D584C}"/>
    <cellStyle name="40 % – uthevingsfarge 4 7 3" xfId="1210" xr:uid="{080EFCD4-2A62-4FCE-A76F-4AA42F47F38B}"/>
    <cellStyle name="40 % – uthevingsfarge 4 8" xfId="493" xr:uid="{00000000-0005-0000-0000-0000EA010000}"/>
    <cellStyle name="40 % – uthevingsfarge 4 8 2" xfId="902" xr:uid="{87866D19-1678-4E28-BE50-2089C6E38289}"/>
    <cellStyle name="40 % – uthevingsfarge 4 8 2 2" xfId="1718" xr:uid="{CE1F9944-970D-42F7-AE44-BA9A5D2F6299}"/>
    <cellStyle name="40 % – uthevingsfarge 4 8 3" xfId="1310" xr:uid="{AB2CEC24-0398-4CB0-94CE-C9BA303E3266}"/>
    <cellStyle name="40 % – uthevingsfarge 4 9" xfId="508" xr:uid="{00000000-0005-0000-0000-0000FE010000}"/>
    <cellStyle name="40 % – uthevingsfarge 4 9 2" xfId="917" xr:uid="{00720637-B254-444D-A65C-EC771E7891B7}"/>
    <cellStyle name="40 % – uthevingsfarge 4 9 2 2" xfId="1733" xr:uid="{E7603D4A-673F-4411-9F9B-A148885D517D}"/>
    <cellStyle name="40 % – uthevingsfarge 4 9 3" xfId="1325" xr:uid="{EE3B816C-0BD9-4F84-87C4-51A94F4DB855}"/>
    <cellStyle name="40 % – uthevingsfarge 5" xfId="45" builtinId="47" customBuiltin="1"/>
    <cellStyle name="40 % – uthevingsfarge 5 10" xfId="517" xr:uid="{00000000-0005-0000-0000-00000B020000}"/>
    <cellStyle name="40 % – uthevingsfarge 5 10 2" xfId="926" xr:uid="{7D6637E1-FD63-4DE0-9017-FAAE17109601}"/>
    <cellStyle name="40 % – uthevingsfarge 5 10 2 2" xfId="1742" xr:uid="{EBA8F3E6-9BD8-444E-9F88-AB76AA238AC5}"/>
    <cellStyle name="40 % – uthevingsfarge 5 10 3" xfId="1334" xr:uid="{FD86D679-E794-400C-998D-FFED7F949B0A}"/>
    <cellStyle name="40 % – uthevingsfarge 5 11" xfId="535" xr:uid="{00000000-0005-0000-0000-000017020000}"/>
    <cellStyle name="40 % – uthevingsfarge 5 11 2" xfId="944" xr:uid="{AC66FB17-65FA-4074-9FCE-C2C4B52D1423}"/>
    <cellStyle name="40 % – uthevingsfarge 5 11 2 2" xfId="1760" xr:uid="{415C9BF4-8DC8-493A-9AD6-75F3712C91E6}"/>
    <cellStyle name="40 % – uthevingsfarge 5 11 3" xfId="1352" xr:uid="{57FBBF6E-3B16-4669-8F7E-19951643DCFC}"/>
    <cellStyle name="40 % – uthevingsfarge 5 12" xfId="552" xr:uid="{A8316D45-7E29-4EC1-918E-4807E528BA49}"/>
    <cellStyle name="40 % – uthevingsfarge 5 12 2" xfId="961" xr:uid="{A3D1F5F8-E13C-41FA-A416-14B3AA9E0092}"/>
    <cellStyle name="40 % – uthevingsfarge 5 12 2 2" xfId="1777" xr:uid="{36D8AEB6-4466-4124-B5D6-ABAFE69C87F5}"/>
    <cellStyle name="40 % – uthevingsfarge 5 12 3" xfId="1369" xr:uid="{CA45AB13-A829-40FE-9283-4FA1F4D6A6FB}"/>
    <cellStyle name="40 % – uthevingsfarge 5 13" xfId="564" xr:uid="{7C107B26-1B45-4A42-8D69-EC131E85E32F}"/>
    <cellStyle name="40 % – uthevingsfarge 5 13 2" xfId="1381" xr:uid="{01519B59-B3BE-4574-BDCD-185A46930230}"/>
    <cellStyle name="40 % – uthevingsfarge 5 14" xfId="973" xr:uid="{28A76227-E56E-4263-A35A-B18564B4AFBB}"/>
    <cellStyle name="40 % - uthevingsfarge 5 2" xfId="240" xr:uid="{00000000-0005-0000-0000-0000B3000000}"/>
    <cellStyle name="40 % – uthevingsfarge 5 2" xfId="72" xr:uid="{00000000-0005-0000-0000-0000B4000000}"/>
    <cellStyle name="40 % - uthevingsfarge 5 2 2" xfId="268" xr:uid="{00000000-0005-0000-0000-0000B5000000}"/>
    <cellStyle name="40 % – uthevingsfarge 5 2 2" xfId="184" xr:uid="{00000000-0005-0000-0000-0000B6000000}"/>
    <cellStyle name="40 % - uthevingsfarge 5 2 2 2" xfId="719" xr:uid="{8B1C7D72-436C-4773-8F33-3C5D8AEB6E10}"/>
    <cellStyle name="40 % – uthevingsfarge 5 2 2 2" xfId="659" xr:uid="{43055E7D-635B-4474-A55D-584E930B9E44}"/>
    <cellStyle name="40 % - uthevingsfarge 5 2 2 2 2" xfId="1535" xr:uid="{A6E3EED6-2389-49B0-8AB0-3C0A77AF6821}"/>
    <cellStyle name="40 % – uthevingsfarge 5 2 2 2 2" xfId="1475" xr:uid="{67934772-ACE8-46FA-B417-9C9E8FB02931}"/>
    <cellStyle name="40 % - uthevingsfarge 5 2 2 3" xfId="1127" xr:uid="{4D4A2D20-226A-4B22-B754-772045503ACD}"/>
    <cellStyle name="40 % – uthevingsfarge 5 2 2 3" xfId="1067" xr:uid="{EDB0352C-43F3-4A3F-998E-E3E57D7F0864}"/>
    <cellStyle name="40 % - uthevingsfarge 5 2 3" xfId="693" xr:uid="{65F36EAA-7821-4C99-A7D0-41C06C9B5BFD}"/>
    <cellStyle name="40 % – uthevingsfarge 5 2 3" xfId="330" xr:uid="{00000000-0005-0000-0000-0000B7000000}"/>
    <cellStyle name="40 % - uthevingsfarge 5 2 3 2" xfId="1509" xr:uid="{A07F9459-1824-46E7-B17B-427AC9CB85E5}"/>
    <cellStyle name="40 % – uthevingsfarge 5 2 3 2" xfId="779" xr:uid="{EB09FC9A-D2F4-41EA-8E5B-49B1987A6225}"/>
    <cellStyle name="40 % – uthevingsfarge 5 2 3 2 2" xfId="1595" xr:uid="{5F304E2F-C1D5-418A-9F6F-0FD274C91440}"/>
    <cellStyle name="40 % – uthevingsfarge 5 2 3 3" xfId="1187" xr:uid="{E0320F49-3A88-4A80-A0E0-0C88C5D080F2}"/>
    <cellStyle name="40 % - uthevingsfarge 5 2 4" xfId="1101" xr:uid="{FCEEA9AD-0406-4F0A-BF70-AEAD1B581C48}"/>
    <cellStyle name="40 % – uthevingsfarge 5 2 4" xfId="345" xr:uid="{00000000-0005-0000-0000-0000B8000000}"/>
    <cellStyle name="40 % – uthevingsfarge 5 2 4 2" xfId="794" xr:uid="{67F162C2-B0D2-432C-836F-A865F8109D01}"/>
    <cellStyle name="40 % – uthevingsfarge 5 2 4 2 2" xfId="1610" xr:uid="{4A97CEB3-661C-4F24-A3EB-773D56CAD845}"/>
    <cellStyle name="40 % – uthevingsfarge 5 2 4 3" xfId="1202" xr:uid="{DF7845EB-A10A-4AE9-B54E-8C31D8E79253}"/>
    <cellStyle name="40 % – uthevingsfarge 5 2 5" xfId="352" xr:uid="{00000000-0005-0000-0000-0000B9000000}"/>
    <cellStyle name="40 % – uthevingsfarge 5 2 5 2" xfId="801" xr:uid="{B4DD0083-5B17-4305-80D2-A36AAF36C0C0}"/>
    <cellStyle name="40 % – uthevingsfarge 5 2 5 2 2" xfId="1617" xr:uid="{D1313C46-D232-42FF-807E-B2F7ADD155D8}"/>
    <cellStyle name="40 % – uthevingsfarge 5 2 5 3" xfId="1209" xr:uid="{03119A70-9EA8-48A0-B085-0D6D5167CEBC}"/>
    <cellStyle name="40 % – uthevingsfarge 5 2 6" xfId="582" xr:uid="{944A4CA0-78C1-4DB9-9563-BAF1A59E9C4D}"/>
    <cellStyle name="40 % – uthevingsfarge 5 2 6 2" xfId="1399" xr:uid="{A20ACD04-9BA5-48DE-A3E4-1EFD7D9677A1}"/>
    <cellStyle name="40 % – uthevingsfarge 5 2 7" xfId="991" xr:uid="{335E23EA-54AC-4BBD-B238-1FC96F5A78F8}"/>
    <cellStyle name="40 % - uthevingsfarge 5 3" xfId="281" xr:uid="{00000000-0005-0000-0000-0000BA000000}"/>
    <cellStyle name="40 % – uthevingsfarge 5 3" xfId="92" xr:uid="{00000000-0005-0000-0000-0000BB000000}"/>
    <cellStyle name="40 % - uthevingsfarge 5 3 2" xfId="732" xr:uid="{02F777CB-CD75-4959-BCE7-D63F11A7487D}"/>
    <cellStyle name="40 % – uthevingsfarge 5 3 2" xfId="204" xr:uid="{00000000-0005-0000-0000-0000BC000000}"/>
    <cellStyle name="40 % - uthevingsfarge 5 3 2 2" xfId="1548" xr:uid="{4EB114E1-D20D-42D3-9473-F33F202988C0}"/>
    <cellStyle name="40 % – uthevingsfarge 5 3 2 2" xfId="679" xr:uid="{CCAFE198-907C-443A-A601-E1EE9253A58D}"/>
    <cellStyle name="40 % – uthevingsfarge 5 3 2 2 2" xfId="1495" xr:uid="{2F7B0F94-47FF-410A-A821-8B04057C3074}"/>
    <cellStyle name="40 % – uthevingsfarge 5 3 2 3" xfId="1087" xr:uid="{140119CA-E166-46AB-9745-CAFF7ADFB8AB}"/>
    <cellStyle name="40 % - uthevingsfarge 5 3 3" xfId="1140" xr:uid="{9E2D845C-39DA-42D6-80EF-21BFC5D54F17}"/>
    <cellStyle name="40 % – uthevingsfarge 5 3 3" xfId="602" xr:uid="{72C40EB9-117A-405C-96B8-2FCA06FAD19E}"/>
    <cellStyle name="40 % – uthevingsfarge 5 3 3 2" xfId="1419" xr:uid="{6E363D10-329B-4730-82F0-B54AE34E8AC9}"/>
    <cellStyle name="40 % – uthevingsfarge 5 3 4" xfId="1011" xr:uid="{7A6827BA-414A-4417-9D53-24DFE23A00DD}"/>
    <cellStyle name="40 % - uthevingsfarge 5 4" xfId="254" xr:uid="{00000000-0005-0000-0000-0000BD000000}"/>
    <cellStyle name="40 % – uthevingsfarge 5 4" xfId="122" xr:uid="{00000000-0005-0000-0000-0000BE000000}"/>
    <cellStyle name="40 % - uthevingsfarge 5 4 2" xfId="705" xr:uid="{F9ACCA99-8B56-4023-B84B-A587567E1F52}"/>
    <cellStyle name="40 % – uthevingsfarge 5 4 2" xfId="632" xr:uid="{74B9D55F-8E3F-4983-AC30-1254A7FFED21}"/>
    <cellStyle name="40 % - uthevingsfarge 5 4 2 2" xfId="1521" xr:uid="{381CC439-5D38-409E-8C1F-5DD70F4998E3}"/>
    <cellStyle name="40 % – uthevingsfarge 5 4 2 2" xfId="1449" xr:uid="{B6849A24-4011-42BA-AD07-9C7466A7DAA9}"/>
    <cellStyle name="40 % - uthevingsfarge 5 4 3" xfId="1113" xr:uid="{ED13A03E-B50E-4254-A0EB-B67115BBED57}"/>
    <cellStyle name="40 % – uthevingsfarge 5 4 3" xfId="1041" xr:uid="{C9DB1E2E-E95A-48FA-9286-87B83875511F}"/>
    <cellStyle name="40 % – uthevingsfarge 5 5" xfId="302" xr:uid="{00000000-0005-0000-0000-0000BF000000}"/>
    <cellStyle name="40 % – uthevingsfarge 5 5 2" xfId="751" xr:uid="{98ADC857-C14D-43DF-9C1E-2E97672D069C}"/>
    <cellStyle name="40 % – uthevingsfarge 5 5 2 2" xfId="1567" xr:uid="{E8C1D2FF-A909-42DF-804F-9E11375605B0}"/>
    <cellStyle name="40 % – uthevingsfarge 5 5 3" xfId="1159" xr:uid="{EDEA547A-9F29-4F9E-88D9-59401B897686}"/>
    <cellStyle name="40 % – uthevingsfarge 5 6" xfId="334" xr:uid="{00000000-0005-0000-0000-0000C0000000}"/>
    <cellStyle name="40 % – uthevingsfarge 5 6 2" xfId="783" xr:uid="{2EAF4408-2F96-4702-9519-CA7C9917CBC2}"/>
    <cellStyle name="40 % – uthevingsfarge 5 6 2 2" xfId="1599" xr:uid="{6D0B5506-5177-4187-A37C-39C6A96E5C11}"/>
    <cellStyle name="40 % – uthevingsfarge 5 6 3" xfId="1191" xr:uid="{39D52406-95F1-4FB2-9047-A42F9CB263A8}"/>
    <cellStyle name="40 % – uthevingsfarge 5 7" xfId="298" xr:uid="{00000000-0005-0000-0000-0000C1000000}"/>
    <cellStyle name="40 % – uthevingsfarge 5 7 2" xfId="747" xr:uid="{17CE3336-6C6D-49AD-8586-23971C63ABBF}"/>
    <cellStyle name="40 % – uthevingsfarge 5 7 2 2" xfId="1563" xr:uid="{86DD228F-D937-433E-97B4-91C49D2EEF00}"/>
    <cellStyle name="40 % – uthevingsfarge 5 7 3" xfId="1155" xr:uid="{258FD337-4DF5-4B5A-BC65-78FCEF074449}"/>
    <cellStyle name="40 % – uthevingsfarge 5 8" xfId="496" xr:uid="{00000000-0005-0000-0000-0000EB010000}"/>
    <cellStyle name="40 % – uthevingsfarge 5 8 2" xfId="905" xr:uid="{3852013B-722A-4FEA-BBD6-3686B80EEDB8}"/>
    <cellStyle name="40 % – uthevingsfarge 5 8 2 2" xfId="1721" xr:uid="{D1C2AE92-ACFB-488D-B7EB-E5A6BA426B40}"/>
    <cellStyle name="40 % – uthevingsfarge 5 8 3" xfId="1313" xr:uid="{FECE2A33-F593-47A4-8FC0-8511430C9E4D}"/>
    <cellStyle name="40 % – uthevingsfarge 5 9" xfId="510" xr:uid="{00000000-0005-0000-0000-0000FF010000}"/>
    <cellStyle name="40 % – uthevingsfarge 5 9 2" xfId="919" xr:uid="{0913E1F5-CA95-4FB8-91C0-ECF067CB443E}"/>
    <cellStyle name="40 % – uthevingsfarge 5 9 2 2" xfId="1735" xr:uid="{FDD48B65-C516-4BAB-B079-FB7B303083BC}"/>
    <cellStyle name="40 % – uthevingsfarge 5 9 3" xfId="1327" xr:uid="{1CD62705-DC17-4BEC-9B09-8142FCFD111D}"/>
    <cellStyle name="40 % – uthevingsfarge 6" xfId="49" builtinId="51" customBuiltin="1"/>
    <cellStyle name="40 % – uthevingsfarge 6 10" xfId="519" xr:uid="{00000000-0005-0000-0000-00000C020000}"/>
    <cellStyle name="40 % – uthevingsfarge 6 10 2" xfId="928" xr:uid="{0C7C0EF3-82BB-472C-8342-D09B05B1BF80}"/>
    <cellStyle name="40 % – uthevingsfarge 6 10 2 2" xfId="1744" xr:uid="{847083C8-0738-46FF-A303-DD304B3A4FB9}"/>
    <cellStyle name="40 % – uthevingsfarge 6 10 3" xfId="1336" xr:uid="{B67756C4-7A0C-489C-BC80-E3FAF6858E96}"/>
    <cellStyle name="40 % – uthevingsfarge 6 11" xfId="538" xr:uid="{00000000-0005-0000-0000-000018020000}"/>
    <cellStyle name="40 % – uthevingsfarge 6 11 2" xfId="947" xr:uid="{5DAF3302-8F66-4B0A-9142-71E8F16615AE}"/>
    <cellStyle name="40 % – uthevingsfarge 6 11 2 2" xfId="1763" xr:uid="{29478760-F83A-4F4F-A6DE-D945DD29B1A2}"/>
    <cellStyle name="40 % – uthevingsfarge 6 11 3" xfId="1355" xr:uid="{E1AC9060-F1BC-4F09-B949-6E2D379454EC}"/>
    <cellStyle name="40 % – uthevingsfarge 6 12" xfId="554" xr:uid="{A1083DB9-8CED-4770-A454-2EB423DF974E}"/>
    <cellStyle name="40 % – uthevingsfarge 6 12 2" xfId="963" xr:uid="{C659A133-1B82-4E80-80E8-4C42124858C3}"/>
    <cellStyle name="40 % – uthevingsfarge 6 12 2 2" xfId="1779" xr:uid="{C757B793-0E87-47A3-A0B7-EDAFEA631D8F}"/>
    <cellStyle name="40 % – uthevingsfarge 6 12 3" xfId="1371" xr:uid="{1B6F281A-5215-4744-9746-E00AD0BDEE24}"/>
    <cellStyle name="40 % – uthevingsfarge 6 13" xfId="566" xr:uid="{628191DB-206A-4B5B-AA0B-149FA51462E3}"/>
    <cellStyle name="40 % – uthevingsfarge 6 13 2" xfId="1383" xr:uid="{B98FCEA4-5696-4F4A-A956-3BD232F9BA4C}"/>
    <cellStyle name="40 % – uthevingsfarge 6 14" xfId="975" xr:uid="{083888B1-0B5B-4AD0-A055-BE760CB76750}"/>
    <cellStyle name="40 % - uthevingsfarge 6 2" xfId="242" xr:uid="{00000000-0005-0000-0000-0000C3000000}"/>
    <cellStyle name="40 % – uthevingsfarge 6 2" xfId="75" xr:uid="{00000000-0005-0000-0000-0000C4000000}"/>
    <cellStyle name="40 % - uthevingsfarge 6 2 2" xfId="270" xr:uid="{00000000-0005-0000-0000-0000C5000000}"/>
    <cellStyle name="40 % – uthevingsfarge 6 2 2" xfId="187" xr:uid="{00000000-0005-0000-0000-0000C6000000}"/>
    <cellStyle name="40 % - uthevingsfarge 6 2 2 2" xfId="721" xr:uid="{35A19EAD-64C7-4A1E-B577-60F206172707}"/>
    <cellStyle name="40 % – uthevingsfarge 6 2 2 2" xfId="662" xr:uid="{4E244E70-A942-4C7F-8224-D1AB78905B89}"/>
    <cellStyle name="40 % - uthevingsfarge 6 2 2 2 2" xfId="1537" xr:uid="{EBC1A0DD-B8B4-47F3-BE0E-0446AABB6B03}"/>
    <cellStyle name="40 % – uthevingsfarge 6 2 2 2 2" xfId="1478" xr:uid="{17FF6D62-C180-4F34-AC34-00EC7AF744B0}"/>
    <cellStyle name="40 % - uthevingsfarge 6 2 2 3" xfId="1129" xr:uid="{09981C4C-6DAD-4C64-ABF8-8F86AE5F498B}"/>
    <cellStyle name="40 % – uthevingsfarge 6 2 2 3" xfId="1070" xr:uid="{FB1D98B2-DACE-4BAE-83AF-DC8CC12B526D}"/>
    <cellStyle name="40 % - uthevingsfarge 6 2 3" xfId="695" xr:uid="{9E8C440B-9B0B-4363-A6F7-4CB07C03E863}"/>
    <cellStyle name="40 % – uthevingsfarge 6 2 3" xfId="332" xr:uid="{00000000-0005-0000-0000-0000C7000000}"/>
    <cellStyle name="40 % - uthevingsfarge 6 2 3 2" xfId="1511" xr:uid="{B9603158-C602-4AD4-8C01-50DE48FB24D2}"/>
    <cellStyle name="40 % – uthevingsfarge 6 2 3 2" xfId="781" xr:uid="{A33FB0AB-AE70-45D4-886D-DD9DCAEA606D}"/>
    <cellStyle name="40 % – uthevingsfarge 6 2 3 2 2" xfId="1597" xr:uid="{B645FA19-AC2E-4E8F-846D-5C3D64FED7E5}"/>
    <cellStyle name="40 % – uthevingsfarge 6 2 3 3" xfId="1189" xr:uid="{0E5FCC1E-4B82-47B2-80BB-4274F693082C}"/>
    <cellStyle name="40 % - uthevingsfarge 6 2 4" xfId="1103" xr:uid="{59B77D7A-6626-496D-8A23-25AD1EF78781}"/>
    <cellStyle name="40 % – uthevingsfarge 6 2 4" xfId="314" xr:uid="{00000000-0005-0000-0000-0000C8000000}"/>
    <cellStyle name="40 % – uthevingsfarge 6 2 4 2" xfId="763" xr:uid="{D298D613-F94C-4D91-84A3-37F0BF9C3966}"/>
    <cellStyle name="40 % – uthevingsfarge 6 2 4 2 2" xfId="1579" xr:uid="{58B99820-C62F-4F54-8F17-DFE3E3321AF5}"/>
    <cellStyle name="40 % – uthevingsfarge 6 2 4 3" xfId="1171" xr:uid="{1440AEE9-6412-47DF-A0B2-4B259E572A3A}"/>
    <cellStyle name="40 % – uthevingsfarge 6 2 5" xfId="350" xr:uid="{00000000-0005-0000-0000-0000C9000000}"/>
    <cellStyle name="40 % – uthevingsfarge 6 2 5 2" xfId="799" xr:uid="{31574ADD-64FC-4FBF-B37D-832F94140106}"/>
    <cellStyle name="40 % – uthevingsfarge 6 2 5 2 2" xfId="1615" xr:uid="{985AC98D-AA91-4EBB-AA68-84D91268CF47}"/>
    <cellStyle name="40 % – uthevingsfarge 6 2 5 3" xfId="1207" xr:uid="{011BE44F-458B-47CA-BDBF-076F91B2F8F0}"/>
    <cellStyle name="40 % – uthevingsfarge 6 2 6" xfId="585" xr:uid="{C24260BF-6EB7-41F8-929F-86F58C56B985}"/>
    <cellStyle name="40 % – uthevingsfarge 6 2 6 2" xfId="1402" xr:uid="{55C9EAD9-523A-4019-B8E7-61348D145333}"/>
    <cellStyle name="40 % – uthevingsfarge 6 2 7" xfId="994" xr:uid="{CEB37B12-2D46-4F3B-A081-FB42C7B3C0AB}"/>
    <cellStyle name="40 % - uthevingsfarge 6 3" xfId="283" xr:uid="{00000000-0005-0000-0000-0000CA000000}"/>
    <cellStyle name="40 % – uthevingsfarge 6 3" xfId="95" xr:uid="{00000000-0005-0000-0000-0000CB000000}"/>
    <cellStyle name="40 % - uthevingsfarge 6 3 2" xfId="734" xr:uid="{0A617631-093B-4A55-BF7C-CBE8EF85702E}"/>
    <cellStyle name="40 % – uthevingsfarge 6 3 2" xfId="207" xr:uid="{00000000-0005-0000-0000-0000CC000000}"/>
    <cellStyle name="40 % - uthevingsfarge 6 3 2 2" xfId="1550" xr:uid="{594802CE-E14E-46ED-B098-C775C6EB7B74}"/>
    <cellStyle name="40 % – uthevingsfarge 6 3 2 2" xfId="682" xr:uid="{E9D33C2C-9593-40D4-BD61-CAD472536578}"/>
    <cellStyle name="40 % – uthevingsfarge 6 3 2 2 2" xfId="1498" xr:uid="{4A03B7D4-D1BA-4BBD-BCDC-58883F11E15D}"/>
    <cellStyle name="40 % – uthevingsfarge 6 3 2 3" xfId="1090" xr:uid="{A606F891-6FDB-4835-8679-ED6776AD2E43}"/>
    <cellStyle name="40 % - uthevingsfarge 6 3 3" xfId="1142" xr:uid="{FF006223-8D74-4A24-8C3D-E158A4D4920C}"/>
    <cellStyle name="40 % – uthevingsfarge 6 3 3" xfId="605" xr:uid="{3F579D2E-D23D-4E56-9FD0-E3ED842AD765}"/>
    <cellStyle name="40 % – uthevingsfarge 6 3 3 2" xfId="1422" xr:uid="{8709B993-9419-4477-8341-3EDAE6483A61}"/>
    <cellStyle name="40 % – uthevingsfarge 6 3 4" xfId="1014" xr:uid="{7157324A-8D04-4347-9EDB-55346098F171}"/>
    <cellStyle name="40 % - uthevingsfarge 6 4" xfId="256" xr:uid="{00000000-0005-0000-0000-0000CD000000}"/>
    <cellStyle name="40 % – uthevingsfarge 6 4" xfId="125" xr:uid="{00000000-0005-0000-0000-0000CE000000}"/>
    <cellStyle name="40 % - uthevingsfarge 6 4 2" xfId="707" xr:uid="{C8C13CC1-D8EB-47A4-8FCC-68F88594733C}"/>
    <cellStyle name="40 % – uthevingsfarge 6 4 2" xfId="635" xr:uid="{BEA3FA1C-3A4D-41C7-8178-8041EC2E13D3}"/>
    <cellStyle name="40 % - uthevingsfarge 6 4 2 2" xfId="1523" xr:uid="{1A26A55F-2BFD-4F12-8F0A-AEE8D8C72A45}"/>
    <cellStyle name="40 % – uthevingsfarge 6 4 2 2" xfId="1452" xr:uid="{2B5919F0-0C38-4D56-9110-A8BB4EF19B6F}"/>
    <cellStyle name="40 % - uthevingsfarge 6 4 3" xfId="1115" xr:uid="{E6B9FD5C-E374-4766-AA43-85BA3DF73EA8}"/>
    <cellStyle name="40 % – uthevingsfarge 6 4 3" xfId="1044" xr:uid="{05277B1A-B822-40A5-96A0-A7F3082C4599}"/>
    <cellStyle name="40 % – uthevingsfarge 6 5" xfId="304" xr:uid="{00000000-0005-0000-0000-0000CF000000}"/>
    <cellStyle name="40 % – uthevingsfarge 6 5 2" xfId="753" xr:uid="{1FFB5296-4E6C-4C52-92C8-287F925B0052}"/>
    <cellStyle name="40 % – uthevingsfarge 6 5 2 2" xfId="1569" xr:uid="{6CF518F9-0442-4349-9C14-60375DF50536}"/>
    <cellStyle name="40 % – uthevingsfarge 6 5 3" xfId="1161" xr:uid="{74881E18-CAE9-4C1E-84AF-99909054B097}"/>
    <cellStyle name="40 % – uthevingsfarge 6 6" xfId="339" xr:uid="{00000000-0005-0000-0000-0000D0000000}"/>
    <cellStyle name="40 % – uthevingsfarge 6 6 2" xfId="788" xr:uid="{7EC15520-13CC-46CC-87C8-D97EEA9335D4}"/>
    <cellStyle name="40 % – uthevingsfarge 6 6 2 2" xfId="1604" xr:uid="{C22EA2DD-128B-4D7E-872E-1E09CF71150F}"/>
    <cellStyle name="40 % – uthevingsfarge 6 6 3" xfId="1196" xr:uid="{9E2CC73B-2D28-4222-8E79-9FD46364FB4D}"/>
    <cellStyle name="40 % – uthevingsfarge 6 7" xfId="308" xr:uid="{00000000-0005-0000-0000-0000D1000000}"/>
    <cellStyle name="40 % – uthevingsfarge 6 7 2" xfId="757" xr:uid="{84558EC7-0F59-4307-8098-E58C95637AB5}"/>
    <cellStyle name="40 % – uthevingsfarge 6 7 2 2" xfId="1573" xr:uid="{A1203595-C493-4EFD-AEBE-238849149CA6}"/>
    <cellStyle name="40 % – uthevingsfarge 6 7 3" xfId="1165" xr:uid="{8E844777-FA6A-4A0F-B85B-442AE86F02A9}"/>
    <cellStyle name="40 % – uthevingsfarge 6 8" xfId="499" xr:uid="{00000000-0005-0000-0000-0000EC010000}"/>
    <cellStyle name="40 % – uthevingsfarge 6 8 2" xfId="908" xr:uid="{2922BF09-DD42-4BA2-8370-FCC02ECEB55A}"/>
    <cellStyle name="40 % – uthevingsfarge 6 8 2 2" xfId="1724" xr:uid="{F0400469-36C0-47CA-B0F5-1CD1E6B3508D}"/>
    <cellStyle name="40 % – uthevingsfarge 6 8 3" xfId="1316" xr:uid="{AE575870-EA16-47A9-B79C-0F11ADCB219D}"/>
    <cellStyle name="40 % – uthevingsfarge 6 9" xfId="512" xr:uid="{00000000-0005-0000-0000-000000020000}"/>
    <cellStyle name="40 % – uthevingsfarge 6 9 2" xfId="921" xr:uid="{3F606BF0-AEA4-4406-B967-E16E0ECE1E69}"/>
    <cellStyle name="40 % – uthevingsfarge 6 9 2 2" xfId="1737" xr:uid="{43F067EE-F476-4A84-8BF1-843D886B5D05}"/>
    <cellStyle name="40 % – uthevingsfarge 6 9 3" xfId="1329" xr:uid="{5A1234EF-3C49-47FE-90D4-D803FFCD1D9E}"/>
    <cellStyle name="40% - Accent1" xfId="168" xr:uid="{00000000-0005-0000-0000-0000D2000000}"/>
    <cellStyle name="40% - Accent1 2" xfId="406" xr:uid="{A9A52D3E-AF43-40F7-9645-88499D1103A8}"/>
    <cellStyle name="40% - Accent1 2 2" xfId="847" xr:uid="{E81BDE18-4491-47E6-AB66-73906D5461BD}"/>
    <cellStyle name="40% - Accent1 2 2 2" xfId="1663" xr:uid="{918CC08B-77DF-40DA-8081-155A0B85F0F9}"/>
    <cellStyle name="40% - Accent1 2 3" xfId="1255" xr:uid="{FB48FB4E-7B98-475C-916E-E8718A8D6697}"/>
    <cellStyle name="40% - Accent2" xfId="145" xr:uid="{00000000-0005-0000-0000-0000D3000000}"/>
    <cellStyle name="40% - Accent2 2" xfId="407" xr:uid="{333C3459-CEC7-46B2-A011-807C09F212B6}"/>
    <cellStyle name="40% - Accent2 2 2" xfId="848" xr:uid="{4C675C56-3390-402F-9107-3317FD8D40F9}"/>
    <cellStyle name="40% - Accent2 2 2 2" xfId="1664" xr:uid="{FB99F281-CA01-4420-BC38-1145AD2BE75A}"/>
    <cellStyle name="40% - Accent2 2 3" xfId="1256" xr:uid="{E91E47B2-DBAD-4131-96B3-F0DBBB665EB8}"/>
    <cellStyle name="40% - Accent3" xfId="169" xr:uid="{00000000-0005-0000-0000-0000D4000000}"/>
    <cellStyle name="40% - Accent3 2" xfId="408" xr:uid="{7BE65E9A-E2C0-4655-A6F6-0115D5759AF9}"/>
    <cellStyle name="40% - Accent3 2 2" xfId="849" xr:uid="{FA3508C9-75DE-41F1-8FFF-0D3A3913FA93}"/>
    <cellStyle name="40% - Accent3 2 2 2" xfId="1665" xr:uid="{C84CED64-4AA4-4C11-A76E-B648AED0FFBE}"/>
    <cellStyle name="40% - Accent3 2 3" xfId="1257" xr:uid="{F7E38735-CE93-4644-B219-D854735B1A86}"/>
    <cellStyle name="40% - Accent4" xfId="142" xr:uid="{00000000-0005-0000-0000-0000D5000000}"/>
    <cellStyle name="40% - Accent4 2" xfId="409" xr:uid="{D97822C9-6B00-4BA4-A373-4EF4B52CDC55}"/>
    <cellStyle name="40% - Accent4 2 2" xfId="850" xr:uid="{2282E14E-2DC1-4FDA-987F-240A09465C56}"/>
    <cellStyle name="40% - Accent4 2 2 2" xfId="1666" xr:uid="{21C9002C-58F9-444A-A918-347528C43F09}"/>
    <cellStyle name="40% - Accent4 2 3" xfId="1258" xr:uid="{D4077C70-CB85-4323-85C1-EE9AA9FAD412}"/>
    <cellStyle name="40% - Accent5" xfId="163" xr:uid="{00000000-0005-0000-0000-0000D6000000}"/>
    <cellStyle name="40% - Accent5 2" xfId="410" xr:uid="{6DE1A472-69A9-40CC-8EE8-812F8784DFB0}"/>
    <cellStyle name="40% - Accent5 2 2" xfId="851" xr:uid="{F4282E0B-1D9C-4240-97CC-4891888DB215}"/>
    <cellStyle name="40% - Accent5 2 2 2" xfId="1667" xr:uid="{2ED51B5D-1FDC-440E-A37A-C1C950AE296E}"/>
    <cellStyle name="40% - Accent5 2 3" xfId="1259" xr:uid="{EC0B4359-316B-49C7-A3B7-B65176A11530}"/>
    <cellStyle name="40% - Accent6" xfId="160" xr:uid="{00000000-0005-0000-0000-0000D7000000}"/>
    <cellStyle name="40% - Accent6 2" xfId="411" xr:uid="{87AF4543-1ACB-4A1A-B976-AEC2B3A4395D}"/>
    <cellStyle name="40% - Accent6 2 2" xfId="852" xr:uid="{52CC91AD-624A-4A33-8F70-CE028D5FD632}"/>
    <cellStyle name="40% - Accent6 2 2 2" xfId="1668" xr:uid="{B71206A1-BFE7-4265-A6DA-CB2D6C0E2D21}"/>
    <cellStyle name="40% - Accent6 2 3" xfId="1260" xr:uid="{B35ED7BD-A3B2-4A9D-868E-8B40BE219AB4}"/>
    <cellStyle name="40% - uthevingsfarge 1" xfId="362" xr:uid="{00000000-0005-0000-0000-000006000000}"/>
    <cellStyle name="40% - uthevingsfarge 1 2" xfId="290" xr:uid="{00000000-0005-0000-0000-0000D8000000}"/>
    <cellStyle name="40% - uthevingsfarge 1 2 2" xfId="412" xr:uid="{EA816756-04B5-406F-B6BD-DAB8FD963D8D}"/>
    <cellStyle name="40% - uthevingsfarge 1 2 2 2" xfId="853" xr:uid="{4AC8F1B1-4595-446E-9768-FC60AE879C3E}"/>
    <cellStyle name="40% - uthevingsfarge 1 2 2 2 2" xfId="1669" xr:uid="{92D84E72-6548-4558-8E01-11F9816A40A6}"/>
    <cellStyle name="40% - uthevingsfarge 1 2 2 3" xfId="1261" xr:uid="{6F931B20-4E1B-4639-9F86-8FA6F632315F}"/>
    <cellStyle name="40% - uthevingsfarge 1 2 3" xfId="741" xr:uid="{16C8C291-FF68-40C1-AC97-5B02439B6842}"/>
    <cellStyle name="40% - uthevingsfarge 1 2 3 2" xfId="1557" xr:uid="{A2131E18-1B34-4930-9ABE-3D60F0A769F0}"/>
    <cellStyle name="40% - uthevingsfarge 1 2 4" xfId="1149" xr:uid="{6817D4C0-F0CB-4C3D-9F4D-1CBF9BB2E43F}"/>
    <cellStyle name="40% - uthevingsfarge 1 3" xfId="413" xr:uid="{F6305DAC-9EDC-45F8-A38C-F24A0DCA69AE}"/>
    <cellStyle name="40% - uthevingsfarge 1 3 2" xfId="854" xr:uid="{809F3694-9BA5-4DCD-B949-C4C42982825A}"/>
    <cellStyle name="40% - uthevingsfarge 1 3 2 2" xfId="1670" xr:uid="{C6458C93-07E3-49DB-AEB2-998A8EAF10DC}"/>
    <cellStyle name="40% - uthevingsfarge 1 3 3" xfId="1262" xr:uid="{1189B2BE-FEC1-4197-B32E-D6CF7C6D98B2}"/>
    <cellStyle name="40% - uthevingsfarge 1 4" xfId="382" xr:uid="{604F6A5D-80A3-4367-996E-7A5444D73F6E}"/>
    <cellStyle name="40% - uthevingsfarge 1 4 2" xfId="823" xr:uid="{99BADF1B-31AC-47A0-B163-715386F48901}"/>
    <cellStyle name="40% - uthevingsfarge 1 4 2 2" xfId="1639" xr:uid="{FB22DB61-0B30-4F39-8802-7E08D5E7A714}"/>
    <cellStyle name="40% - uthevingsfarge 1 4 3" xfId="1231" xr:uid="{8CAF3B79-D8EC-425D-8ADC-48D129B0A873}"/>
    <cellStyle name="40% - uthevingsfarge 1 5" xfId="469" xr:uid="{244B55C4-0290-489C-8A45-8CED76247F09}"/>
    <cellStyle name="40% - uthevingsfarge 1 5 2" xfId="879" xr:uid="{78295E3D-1B6A-4E76-A38A-FFF1FDA3838A}"/>
    <cellStyle name="40% - uthevingsfarge 1 5 2 2" xfId="1695" xr:uid="{FD6F7A29-D11B-4008-9162-339C81790917}"/>
    <cellStyle name="40% - uthevingsfarge 1 5 3" xfId="1287" xr:uid="{E96D6D7A-8B11-4960-85AE-4710E60C6729}"/>
    <cellStyle name="40% - uthevingsfarge 1 6" xfId="811" xr:uid="{A150A442-2320-4E61-B20E-CFEDA2CC8509}"/>
    <cellStyle name="40% - uthevingsfarge 1 6 2" xfId="1627" xr:uid="{0697C44D-6BAE-4544-B114-DA06A4B99788}"/>
    <cellStyle name="40% - uthevingsfarge 1 7" xfId="1219" xr:uid="{35B703C4-FF0E-4E28-AFC9-2D606A2E83CE}"/>
    <cellStyle name="40% - uthevingsfarge 2" xfId="363" xr:uid="{00000000-0005-0000-0000-000007000000}"/>
    <cellStyle name="40% - uthevingsfarge 2 2" xfId="291" xr:uid="{00000000-0005-0000-0000-0000D9000000}"/>
    <cellStyle name="40% - uthevingsfarge 2 2 2" xfId="414" xr:uid="{9A18FE45-2BC2-478D-928C-4BFC80F1B3EF}"/>
    <cellStyle name="40% - uthevingsfarge 2 2 2 2" xfId="855" xr:uid="{F5CE90FF-FA05-4A90-8006-EAD6354000DA}"/>
    <cellStyle name="40% - uthevingsfarge 2 2 2 2 2" xfId="1671" xr:uid="{D545295C-35CA-4233-8FA5-E5CB852C6385}"/>
    <cellStyle name="40% - uthevingsfarge 2 2 2 3" xfId="1263" xr:uid="{87049A9F-D997-499E-AA20-1792E890BEEA}"/>
    <cellStyle name="40% - uthevingsfarge 2 2 3" xfId="742" xr:uid="{C2323D93-0E08-456F-9FA5-565A2B49C815}"/>
    <cellStyle name="40% - uthevingsfarge 2 2 3 2" xfId="1558" xr:uid="{8F7F125B-FA39-4F4B-8951-DA0A2ACD5236}"/>
    <cellStyle name="40% - uthevingsfarge 2 2 4" xfId="1150" xr:uid="{43EAA005-8E95-4985-B30E-7F962C2469AB}"/>
    <cellStyle name="40% - uthevingsfarge 2 3" xfId="415" xr:uid="{73895FC1-DC0E-471F-9B4B-440ABA0D29D9}"/>
    <cellStyle name="40% - uthevingsfarge 2 3 2" xfId="856" xr:uid="{461FB201-C960-4168-9BDB-807927F1C895}"/>
    <cellStyle name="40% - uthevingsfarge 2 3 2 2" xfId="1672" xr:uid="{634D42AE-6FB2-48D5-B888-06D930D4D35A}"/>
    <cellStyle name="40% - uthevingsfarge 2 3 3" xfId="1264" xr:uid="{5AE0EDFD-59CB-4B93-8013-138929ADF221}"/>
    <cellStyle name="40% - uthevingsfarge 2 4" xfId="383" xr:uid="{235E25C3-11C7-4C75-87A6-7D2BD1B41AFB}"/>
    <cellStyle name="40% - uthevingsfarge 2 4 2" xfId="824" xr:uid="{F5F3D909-A19E-4265-9905-1293D522BFB2}"/>
    <cellStyle name="40% - uthevingsfarge 2 4 2 2" xfId="1640" xr:uid="{500B3F1A-1E87-4812-87C0-E24D0CC59B51}"/>
    <cellStyle name="40% - uthevingsfarge 2 4 3" xfId="1232" xr:uid="{6A3E3FD9-7391-43A3-8016-C150689F9508}"/>
    <cellStyle name="40% - uthevingsfarge 2 5" xfId="470" xr:uid="{8CC3FCB3-BAC8-4EA9-A3AB-AAA09930374C}"/>
    <cellStyle name="40% - uthevingsfarge 2 5 2" xfId="880" xr:uid="{FC64850A-D1F0-4590-B11E-109E214A59FB}"/>
    <cellStyle name="40% - uthevingsfarge 2 5 2 2" xfId="1696" xr:uid="{95217F3B-BB0A-4438-A2FE-0305298996F1}"/>
    <cellStyle name="40% - uthevingsfarge 2 5 3" xfId="1288" xr:uid="{9D942204-D389-4ADC-AF76-2B30F44D0798}"/>
    <cellStyle name="40% - uthevingsfarge 2 6" xfId="812" xr:uid="{3FCF5155-1B43-4BB6-A469-24923477C76E}"/>
    <cellStyle name="40% - uthevingsfarge 2 6 2" xfId="1628" xr:uid="{230A76F6-77D7-440F-8810-1ADB306A3341}"/>
    <cellStyle name="40% - uthevingsfarge 2 7" xfId="1220" xr:uid="{48A00027-15F7-4C48-9380-338A462A0EDA}"/>
    <cellStyle name="40% - uthevingsfarge 3" xfId="364" xr:uid="{00000000-0005-0000-0000-000008000000}"/>
    <cellStyle name="40% - uthevingsfarge 3 2" xfId="292" xr:uid="{00000000-0005-0000-0000-0000DA000000}"/>
    <cellStyle name="40% - uthevingsfarge 3 2 2" xfId="416" xr:uid="{3137ADD2-9CD7-4AB0-B141-408F7C6350CE}"/>
    <cellStyle name="40% - uthevingsfarge 3 2 2 2" xfId="857" xr:uid="{92FFE3AD-8BA0-4CB2-B6DD-7867A1C32315}"/>
    <cellStyle name="40% - uthevingsfarge 3 2 2 2 2" xfId="1673" xr:uid="{114369C0-AC70-42AF-8234-689698443F9B}"/>
    <cellStyle name="40% - uthevingsfarge 3 2 2 3" xfId="1265" xr:uid="{0AFC7554-B891-4660-B37C-832CB1E0D8CA}"/>
    <cellStyle name="40% - uthevingsfarge 3 2 3" xfId="743" xr:uid="{A4AE9701-4C34-4260-8382-1FBDB021220F}"/>
    <cellStyle name="40% - uthevingsfarge 3 2 3 2" xfId="1559" xr:uid="{DD793FBF-7826-431E-8D14-1678600FA215}"/>
    <cellStyle name="40% - uthevingsfarge 3 2 4" xfId="1151" xr:uid="{EB8AD22F-D4C6-4854-A745-B1F553ADF7F6}"/>
    <cellStyle name="40% - uthevingsfarge 3 3" xfId="417" xr:uid="{39BD8D5D-2F18-4D4A-9B57-61616A379584}"/>
    <cellStyle name="40% - uthevingsfarge 3 3 2" xfId="858" xr:uid="{3F3F6724-58E4-46A8-A5FE-243DD67E472F}"/>
    <cellStyle name="40% - uthevingsfarge 3 3 2 2" xfId="1674" xr:uid="{825E1846-09B2-419B-BFAF-0BFEC38BE368}"/>
    <cellStyle name="40% - uthevingsfarge 3 3 3" xfId="1266" xr:uid="{928E5A2B-9E61-434E-8C2D-491CE7A40E9F}"/>
    <cellStyle name="40% - uthevingsfarge 3 4" xfId="384" xr:uid="{C1580C37-CDE7-43AF-88FC-100788C574D5}"/>
    <cellStyle name="40% - uthevingsfarge 3 4 2" xfId="825" xr:uid="{880BC359-4905-42A6-9BC5-2C50923502E1}"/>
    <cellStyle name="40% - uthevingsfarge 3 4 2 2" xfId="1641" xr:uid="{7B13A402-371C-4EB6-8362-508374ECC714}"/>
    <cellStyle name="40% - uthevingsfarge 3 4 3" xfId="1233" xr:uid="{D38BD895-E38D-499E-8C22-0CAFF5B89253}"/>
    <cellStyle name="40% - uthevingsfarge 3 5" xfId="471" xr:uid="{D2C05A37-F90E-44AC-BE2B-D40F2FF49FC9}"/>
    <cellStyle name="40% - uthevingsfarge 3 5 2" xfId="881" xr:uid="{7DAE207B-5587-4293-A52F-D46A9A89C34A}"/>
    <cellStyle name="40% - uthevingsfarge 3 5 2 2" xfId="1697" xr:uid="{7F8DBC2A-F398-4D05-993C-5C5BE200D927}"/>
    <cellStyle name="40% - uthevingsfarge 3 5 3" xfId="1289" xr:uid="{19164598-41C7-49D4-AFE2-3F518A977A00}"/>
    <cellStyle name="40% - uthevingsfarge 3 6" xfId="813" xr:uid="{4BDACA3E-7A41-4B2A-AE08-F3025CBF08FC}"/>
    <cellStyle name="40% - uthevingsfarge 3 6 2" xfId="1629" xr:uid="{DDAAC8EC-5778-415A-9760-DD4041C2F891}"/>
    <cellStyle name="40% - uthevingsfarge 3 7" xfId="1221" xr:uid="{BD2DC292-1D19-4544-A6C4-8235DD9003A2}"/>
    <cellStyle name="40% - uthevingsfarge 4" xfId="365" xr:uid="{00000000-0005-0000-0000-000009000000}"/>
    <cellStyle name="40% - uthevingsfarge 4 2" xfId="293" xr:uid="{00000000-0005-0000-0000-0000DB000000}"/>
    <cellStyle name="40% - uthevingsfarge 4 2 2" xfId="418" xr:uid="{4FF094A2-3B36-4763-A9C6-DA08F6309422}"/>
    <cellStyle name="40% - uthevingsfarge 4 2 2 2" xfId="859" xr:uid="{157910FE-F718-42E6-AA14-40023575E4AE}"/>
    <cellStyle name="40% - uthevingsfarge 4 2 2 2 2" xfId="1675" xr:uid="{DD87FD02-EC10-4951-8114-1744A77C6356}"/>
    <cellStyle name="40% - uthevingsfarge 4 2 2 3" xfId="1267" xr:uid="{3ECF1F77-1E9B-44C7-B2FA-B6D28CDE3166}"/>
    <cellStyle name="40% - uthevingsfarge 4 2 3" xfId="744" xr:uid="{852E8E0A-C5F3-42EE-BF5C-951D68260249}"/>
    <cellStyle name="40% - uthevingsfarge 4 2 3 2" xfId="1560" xr:uid="{478D02B9-82C2-4D44-B29C-DA3796AB748F}"/>
    <cellStyle name="40% - uthevingsfarge 4 2 4" xfId="1152" xr:uid="{01BEA5B2-E27F-426A-AD0B-8E9CC943ED36}"/>
    <cellStyle name="40% - uthevingsfarge 4 3" xfId="419" xr:uid="{C9453A2E-19F6-4A66-98FF-37518CF11446}"/>
    <cellStyle name="40% - uthevingsfarge 4 3 2" xfId="860" xr:uid="{9B31B827-1F2C-48FC-92C5-1CE507F40BBB}"/>
    <cellStyle name="40% - uthevingsfarge 4 3 2 2" xfId="1676" xr:uid="{17D0E9C8-6845-47E7-A1DE-7BF3B85CE26A}"/>
    <cellStyle name="40% - uthevingsfarge 4 3 3" xfId="1268" xr:uid="{BEAF130A-19F9-4FB8-BA39-AA0746956F71}"/>
    <cellStyle name="40% - uthevingsfarge 4 4" xfId="385" xr:uid="{F9F72E61-948B-4EE1-B22A-7A9DD8243A16}"/>
    <cellStyle name="40% - uthevingsfarge 4 4 2" xfId="826" xr:uid="{9B03A279-AE08-4F68-AEFA-3ACBE44B3269}"/>
    <cellStyle name="40% - uthevingsfarge 4 4 2 2" xfId="1642" xr:uid="{D742907B-7160-4AEB-8DCA-A7FF0CC68985}"/>
    <cellStyle name="40% - uthevingsfarge 4 4 3" xfId="1234" xr:uid="{A2FF5358-F38B-4842-B712-E24EFDA53BB3}"/>
    <cellStyle name="40% - uthevingsfarge 4 5" xfId="472" xr:uid="{D291C5E6-D455-445A-8221-B58B0EF60C19}"/>
    <cellStyle name="40% - uthevingsfarge 4 5 2" xfId="882" xr:uid="{15147A22-1084-4C0A-835D-147D4F8B32AF}"/>
    <cellStyle name="40% - uthevingsfarge 4 5 2 2" xfId="1698" xr:uid="{EC60D0CD-72E3-4C8B-BFE4-92F287B194A1}"/>
    <cellStyle name="40% - uthevingsfarge 4 5 3" xfId="1290" xr:uid="{BDC993DA-3D88-4D82-B498-5BFAC27145D5}"/>
    <cellStyle name="40% - uthevingsfarge 4 6" xfId="814" xr:uid="{6C13602D-351E-43DF-A2FE-2B8872D9EEC2}"/>
    <cellStyle name="40% - uthevingsfarge 4 6 2" xfId="1630" xr:uid="{D93C2273-51CD-41F2-98F2-19A0C8B65B73}"/>
    <cellStyle name="40% - uthevingsfarge 4 7" xfId="1222" xr:uid="{2A1B82CC-8C1D-46EB-B7BD-20B67716521D}"/>
    <cellStyle name="40% - uthevingsfarge 5" xfId="366" xr:uid="{00000000-0005-0000-0000-00000A000000}"/>
    <cellStyle name="40% - uthevingsfarge 5 2" xfId="294" xr:uid="{00000000-0005-0000-0000-0000DC000000}"/>
    <cellStyle name="40% - uthevingsfarge 5 2 2" xfId="420" xr:uid="{0F6BA451-1BCC-418D-A69E-74B28625F83C}"/>
    <cellStyle name="40% - uthevingsfarge 5 2 2 2" xfId="861" xr:uid="{C61F50C6-21D9-47BA-AC28-0CE99FD60843}"/>
    <cellStyle name="40% - uthevingsfarge 5 2 2 2 2" xfId="1677" xr:uid="{638B5BFE-9072-4B0A-9FB9-82F5A03E99D8}"/>
    <cellStyle name="40% - uthevingsfarge 5 2 2 3" xfId="1269" xr:uid="{5D8D22A9-6471-44AA-BB9D-A86E5ED7079B}"/>
    <cellStyle name="40% - uthevingsfarge 5 2 3" xfId="745" xr:uid="{3387182C-2A24-49F4-B59C-3923882D6FB8}"/>
    <cellStyle name="40% - uthevingsfarge 5 2 3 2" xfId="1561" xr:uid="{5EA5D7F6-17AD-4419-A81D-B3456E51E876}"/>
    <cellStyle name="40% - uthevingsfarge 5 2 4" xfId="1153" xr:uid="{08169737-CE1C-413E-8171-63C33C50D65F}"/>
    <cellStyle name="40% - uthevingsfarge 5 3" xfId="421" xr:uid="{382126CF-B78F-47C4-A326-5C763A9F2FD9}"/>
    <cellStyle name="40% - uthevingsfarge 5 3 2" xfId="862" xr:uid="{4E56EBCE-10C6-41AC-877E-A16C0A0DC636}"/>
    <cellStyle name="40% - uthevingsfarge 5 3 2 2" xfId="1678" xr:uid="{C1BAAAC5-3EE5-4DB2-8BE7-0117ED210805}"/>
    <cellStyle name="40% - uthevingsfarge 5 3 3" xfId="1270" xr:uid="{29D78DCE-05F0-468A-89DA-4A64743996FD}"/>
    <cellStyle name="40% - uthevingsfarge 5 4" xfId="386" xr:uid="{E623F9DF-D3DF-43D0-91E1-376CE65C2689}"/>
    <cellStyle name="40% - uthevingsfarge 5 4 2" xfId="827" xr:uid="{F71044AB-0619-486F-87C3-9EE10BE0DBFA}"/>
    <cellStyle name="40% - uthevingsfarge 5 4 2 2" xfId="1643" xr:uid="{AC74D2E5-2BC4-4A5F-858F-AEE7EDECF490}"/>
    <cellStyle name="40% - uthevingsfarge 5 4 3" xfId="1235" xr:uid="{704A2585-9BAC-4A46-9AE3-36D96ADBBF41}"/>
    <cellStyle name="40% - uthevingsfarge 5 5" xfId="473" xr:uid="{7E5E1C9B-652F-4447-B149-43D681D7A7E0}"/>
    <cellStyle name="40% - uthevingsfarge 5 5 2" xfId="883" xr:uid="{EC34A106-3CE3-44DB-87B2-B5FEB615289F}"/>
    <cellStyle name="40% - uthevingsfarge 5 5 2 2" xfId="1699" xr:uid="{DFDE5F3A-55F7-4FC4-9EC8-49B4FA4C1805}"/>
    <cellStyle name="40% - uthevingsfarge 5 5 3" xfId="1291" xr:uid="{EDC82B1F-1834-4274-9700-E3AD6A0110EE}"/>
    <cellStyle name="40% - uthevingsfarge 5 6" xfId="815" xr:uid="{DCE4E49B-2D36-460E-AF2E-0F161C8706DC}"/>
    <cellStyle name="40% - uthevingsfarge 5 6 2" xfId="1631" xr:uid="{6BA81A32-3834-4C07-B1D1-40836DA406CE}"/>
    <cellStyle name="40% - uthevingsfarge 5 7" xfId="1223" xr:uid="{BBD40840-8DBB-4140-AD37-FCEE37A54540}"/>
    <cellStyle name="40% - uthevingsfarge 6" xfId="367" xr:uid="{00000000-0005-0000-0000-00000B000000}"/>
    <cellStyle name="40% - uthevingsfarge 6 2" xfId="295" xr:uid="{00000000-0005-0000-0000-0000DD000000}"/>
    <cellStyle name="40% - uthevingsfarge 6 2 2" xfId="422" xr:uid="{4CE82F83-6662-4D8C-B0A9-950FD053B5F2}"/>
    <cellStyle name="40% - uthevingsfarge 6 2 2 2" xfId="863" xr:uid="{F9D79B78-D3FA-4E0E-B96D-04AC0084A536}"/>
    <cellStyle name="40% - uthevingsfarge 6 2 2 2 2" xfId="1679" xr:uid="{ED640EF2-C8E7-4AE2-B6D9-7193C6AA7FF5}"/>
    <cellStyle name="40% - uthevingsfarge 6 2 2 3" xfId="1271" xr:uid="{6F28ED38-DE52-4F95-B69B-C0D31AE4F24A}"/>
    <cellStyle name="40% - uthevingsfarge 6 2 3" xfId="746" xr:uid="{84F5FBC7-97D9-4B88-AFEE-786ADD17B41F}"/>
    <cellStyle name="40% - uthevingsfarge 6 2 3 2" xfId="1562" xr:uid="{458E6CB7-C6BB-4417-8202-016608B7AC89}"/>
    <cellStyle name="40% - uthevingsfarge 6 2 4" xfId="1154" xr:uid="{6FAEC7AE-27E7-4DDF-BB8E-A4DB09E33C22}"/>
    <cellStyle name="40% - uthevingsfarge 6 3" xfId="423" xr:uid="{BC55B6BA-0BA6-4322-A1E6-3585F78F34CD}"/>
    <cellStyle name="40% - uthevingsfarge 6 3 2" xfId="864" xr:uid="{95EBF6BC-A42D-47CF-AB93-B3E77ACAA475}"/>
    <cellStyle name="40% - uthevingsfarge 6 3 2 2" xfId="1680" xr:uid="{15DD91C0-C3B6-4925-BA62-D10195CA1F1D}"/>
    <cellStyle name="40% - uthevingsfarge 6 3 3" xfId="1272" xr:uid="{89D6D0A1-1302-40E7-9316-9286D5695F1E}"/>
    <cellStyle name="40% - uthevingsfarge 6 4" xfId="387" xr:uid="{1280B457-9D85-4966-ADFF-46B655AD9846}"/>
    <cellStyle name="40% - uthevingsfarge 6 4 2" xfId="828" xr:uid="{BA677BE8-19FD-4A12-B9C7-2975F19DA5B7}"/>
    <cellStyle name="40% - uthevingsfarge 6 4 2 2" xfId="1644" xr:uid="{B4C2BBD6-65A8-483B-989D-10D00A3BD814}"/>
    <cellStyle name="40% - uthevingsfarge 6 4 3" xfId="1236" xr:uid="{52ADA1B3-CEBA-43E9-8F75-CE086F6D65B2}"/>
    <cellStyle name="40% - uthevingsfarge 6 5" xfId="474" xr:uid="{E6D9D698-5FB6-4475-8E69-A0BDE943F5AC}"/>
    <cellStyle name="40% - uthevingsfarge 6 5 2" xfId="884" xr:uid="{8F4BC81B-13CE-44AE-BD7A-3CFC73B5C0F7}"/>
    <cellStyle name="40% - uthevingsfarge 6 5 2 2" xfId="1700" xr:uid="{EBFAE319-A53F-49A9-A5B2-7A20D79D892D}"/>
    <cellStyle name="40% - uthevingsfarge 6 5 3" xfId="1292" xr:uid="{65BEDFDE-E938-4F13-BA62-BA49F01D728B}"/>
    <cellStyle name="40% - uthevingsfarge 6 6" xfId="816" xr:uid="{0F6E7B7B-4776-42B4-A5A6-834859D2CB33}"/>
    <cellStyle name="40% - uthevingsfarge 6 6 2" xfId="1632" xr:uid="{66A94866-A963-4F6E-85C2-34C0B4D62623}"/>
    <cellStyle name="40% - uthevingsfarge 6 7" xfId="1224" xr:uid="{ECBEA6CB-9A81-4457-990F-C699B6F05D7C}"/>
    <cellStyle name="5. Tabell-kropp hf" xfId="5" xr:uid="{00000000-0005-0000-0000-0000DE000000}"/>
    <cellStyle name="60 % – uthevingsfarge 1" xfId="30" builtinId="32" customBuiltin="1"/>
    <cellStyle name="60 % – uthevingsfarge 1 2" xfId="61" xr:uid="{00000000-0005-0000-0000-0000E0000000}"/>
    <cellStyle name="60 % – uthevingsfarge 1 2 2" xfId="173" xr:uid="{00000000-0005-0000-0000-0000E1000000}"/>
    <cellStyle name="60 % – uthevingsfarge 1 2 2 2" xfId="648" xr:uid="{D4C694C6-1C0B-4848-86D0-A44E9CB50382}"/>
    <cellStyle name="60 % – uthevingsfarge 1 2 2 2 2" xfId="1464" xr:uid="{D2373A9C-7991-4755-B6EC-A344BF2121E6}"/>
    <cellStyle name="60 % – uthevingsfarge 1 2 2 3" xfId="1056" xr:uid="{4A861A7E-087F-4811-A638-6496F7CF81C9}"/>
    <cellStyle name="60 % – uthevingsfarge 1 2 3" xfId="571" xr:uid="{84080667-CCAA-4E80-A297-1E4FC806303D}"/>
    <cellStyle name="60 % – uthevingsfarge 1 2 3 2" xfId="1388" xr:uid="{4B5A1262-E4A2-4601-B300-8E4359B49FC8}"/>
    <cellStyle name="60 % – uthevingsfarge 1 2 4" xfId="980" xr:uid="{CF308AA8-1D94-4C22-8558-8579A4020EFE}"/>
    <cellStyle name="60 % – uthevingsfarge 1 3" xfId="81" xr:uid="{00000000-0005-0000-0000-0000E2000000}"/>
    <cellStyle name="60 % – uthevingsfarge 1 3 2" xfId="193" xr:uid="{00000000-0005-0000-0000-0000E3000000}"/>
    <cellStyle name="60 % – uthevingsfarge 1 3 2 2" xfId="668" xr:uid="{CD0F036B-6551-49B7-BE37-24ECBB9EA3A1}"/>
    <cellStyle name="60 % – uthevingsfarge 1 3 2 2 2" xfId="1484" xr:uid="{E3DB6D09-A059-45D9-BD9A-A4DADCF5C859}"/>
    <cellStyle name="60 % – uthevingsfarge 1 3 2 3" xfId="1076" xr:uid="{362209F0-BF73-4B78-AB4F-7652CAAC7361}"/>
    <cellStyle name="60 % – uthevingsfarge 1 3 3" xfId="591" xr:uid="{548DF87C-0412-4D51-AA64-5725CF6AD54A}"/>
    <cellStyle name="60 % – uthevingsfarge 1 3 3 2" xfId="1408" xr:uid="{D95399A2-B396-415A-8F43-356220315DF4}"/>
    <cellStyle name="60 % – uthevingsfarge 1 3 4" xfId="1000" xr:uid="{B157BE57-FDEC-4FBE-9ECD-BD937576C0EA}"/>
    <cellStyle name="60 % – uthevingsfarge 1 4" xfId="149" xr:uid="{00000000-0005-0000-0000-0000E4000000}"/>
    <cellStyle name="60 % – uthevingsfarge 1 5" xfId="110" xr:uid="{00000000-0005-0000-0000-0000E5000000}"/>
    <cellStyle name="60 % – uthevingsfarge 1 5 2" xfId="620" xr:uid="{A18EFF3A-1202-47FE-8C1C-EB85F54653F5}"/>
    <cellStyle name="60 % – uthevingsfarge 1 5 2 2" xfId="1437" xr:uid="{68BF5C95-FE7C-4404-BB80-BACAD7EE418F}"/>
    <cellStyle name="60 % – uthevingsfarge 1 5 3" xfId="1029" xr:uid="{F90B4A8F-420B-43EE-B2ED-3F6576E1B30F}"/>
    <cellStyle name="60 % – uthevingsfarge 1 6" xfId="485" xr:uid="{00000000-0005-0000-0000-0000ED010000}"/>
    <cellStyle name="60 % – uthevingsfarge 1 6 2" xfId="894" xr:uid="{110D1881-E474-43F4-82B7-7B4EBC922E45}"/>
    <cellStyle name="60 % – uthevingsfarge 1 6 2 2" xfId="1710" xr:uid="{5ECB6AB3-C81D-43C0-B249-1C62401E28B2}"/>
    <cellStyle name="60 % – uthevingsfarge 1 6 3" xfId="1302" xr:uid="{FF38EA3A-0604-480F-A722-72C4E54558E8}"/>
    <cellStyle name="60 % – uthevingsfarge 1 7" xfId="524" xr:uid="{00000000-0005-0000-0000-000019020000}"/>
    <cellStyle name="60 % – uthevingsfarge 1 7 2" xfId="933" xr:uid="{9280E6B4-6DF4-4897-96D9-698F5777ED19}"/>
    <cellStyle name="60 % – uthevingsfarge 1 7 2 2" xfId="1749" xr:uid="{EC90B791-95D3-4B4A-ACED-665B2A2F3902}"/>
    <cellStyle name="60 % – uthevingsfarge 1 7 3" xfId="1341" xr:uid="{9853BEC7-2043-4518-AFD4-3048C68DE53D}"/>
    <cellStyle name="60 % – uthevingsfarge 2" xfId="34" builtinId="36" customBuiltin="1"/>
    <cellStyle name="60 % – uthevingsfarge 2 2" xfId="64" xr:uid="{00000000-0005-0000-0000-0000E7000000}"/>
    <cellStyle name="60 % – uthevingsfarge 2 2 2" xfId="176" xr:uid="{00000000-0005-0000-0000-0000E8000000}"/>
    <cellStyle name="60 % – uthevingsfarge 2 2 2 2" xfId="651" xr:uid="{34F0CCC9-B795-45EA-A354-94AEA57B23CF}"/>
    <cellStyle name="60 % – uthevingsfarge 2 2 2 2 2" xfId="1467" xr:uid="{EBB23DF6-C5D3-4BBF-AC37-892FDF063D2F}"/>
    <cellStyle name="60 % – uthevingsfarge 2 2 2 3" xfId="1059" xr:uid="{73A4A214-1DCD-48BE-B6AF-7A500DF4B688}"/>
    <cellStyle name="60 % – uthevingsfarge 2 2 3" xfId="574" xr:uid="{CDA0A06E-215B-49A5-AB71-14E715197B51}"/>
    <cellStyle name="60 % – uthevingsfarge 2 2 3 2" xfId="1391" xr:uid="{916E410C-63D3-46AD-A0A0-E4B8A2FD8D6F}"/>
    <cellStyle name="60 % – uthevingsfarge 2 2 4" xfId="983" xr:uid="{237CB447-6CF0-466C-B6FA-7A206F542A1C}"/>
    <cellStyle name="60 % – uthevingsfarge 2 3" xfId="84" xr:uid="{00000000-0005-0000-0000-0000E9000000}"/>
    <cellStyle name="60 % – uthevingsfarge 2 3 2" xfId="196" xr:uid="{00000000-0005-0000-0000-0000EA000000}"/>
    <cellStyle name="60 % – uthevingsfarge 2 3 2 2" xfId="671" xr:uid="{B3A321DC-EB18-40EC-9C55-49F10219EFE4}"/>
    <cellStyle name="60 % – uthevingsfarge 2 3 2 2 2" xfId="1487" xr:uid="{353C40F5-1851-4F95-8365-25ECF80D5F83}"/>
    <cellStyle name="60 % – uthevingsfarge 2 3 2 3" xfId="1079" xr:uid="{C22D0E86-5517-4C8A-A5A5-A4F18CD2E7BC}"/>
    <cellStyle name="60 % – uthevingsfarge 2 3 3" xfId="594" xr:uid="{D502C0FF-A11C-4F63-AA6E-87E74D5DC494}"/>
    <cellStyle name="60 % – uthevingsfarge 2 3 3 2" xfId="1411" xr:uid="{651078EF-17B1-465E-A5DA-FB1C3E3E3BB1}"/>
    <cellStyle name="60 % – uthevingsfarge 2 3 4" xfId="1003" xr:uid="{0BFC9622-BDEB-45EA-9116-A19574CB4540}"/>
    <cellStyle name="60 % – uthevingsfarge 2 4" xfId="152" xr:uid="{00000000-0005-0000-0000-0000EB000000}"/>
    <cellStyle name="60 % – uthevingsfarge 2 5" xfId="113" xr:uid="{00000000-0005-0000-0000-0000EC000000}"/>
    <cellStyle name="60 % – uthevingsfarge 2 5 2" xfId="623" xr:uid="{63236EB6-2D67-4093-A6A4-5BFD5AF60712}"/>
    <cellStyle name="60 % – uthevingsfarge 2 5 2 2" xfId="1440" xr:uid="{9934A6C1-525D-4B61-95E5-C9F34D3BC641}"/>
    <cellStyle name="60 % – uthevingsfarge 2 5 3" xfId="1032" xr:uid="{8E57D8C0-02AE-4338-9529-AF0D580C9FC4}"/>
    <cellStyle name="60 % – uthevingsfarge 2 6" xfId="488" xr:uid="{00000000-0005-0000-0000-0000EE010000}"/>
    <cellStyle name="60 % – uthevingsfarge 2 6 2" xfId="897" xr:uid="{D59D4DB5-0F77-401B-8714-96AED181E345}"/>
    <cellStyle name="60 % – uthevingsfarge 2 6 2 2" xfId="1713" xr:uid="{F0D46D36-F09A-45D6-BD4E-0DA5A97CE94D}"/>
    <cellStyle name="60 % – uthevingsfarge 2 6 3" xfId="1305" xr:uid="{AC82DF3D-2B8C-45A7-9321-79A16F4E52D5}"/>
    <cellStyle name="60 % – uthevingsfarge 2 7" xfId="527" xr:uid="{00000000-0005-0000-0000-00001A020000}"/>
    <cellStyle name="60 % – uthevingsfarge 2 7 2" xfId="936" xr:uid="{099C33FE-DE87-42FD-8F4E-24383717CD75}"/>
    <cellStyle name="60 % – uthevingsfarge 2 7 2 2" xfId="1752" xr:uid="{4782DEBE-5D8B-4E92-8AFB-32494E56193F}"/>
    <cellStyle name="60 % – uthevingsfarge 2 7 3" xfId="1344" xr:uid="{A23CF0A8-2093-4A11-8DD2-EB0EA27C70DA}"/>
    <cellStyle name="60 % – uthevingsfarge 3" xfId="38" builtinId="40" customBuiltin="1"/>
    <cellStyle name="60 % – uthevingsfarge 3 2" xfId="67" xr:uid="{00000000-0005-0000-0000-0000EE000000}"/>
    <cellStyle name="60 % – uthevingsfarge 3 2 2" xfId="179" xr:uid="{00000000-0005-0000-0000-0000EF000000}"/>
    <cellStyle name="60 % – uthevingsfarge 3 2 2 2" xfId="654" xr:uid="{5DD5C8F9-148A-4711-9BE6-2A84F6C96377}"/>
    <cellStyle name="60 % – uthevingsfarge 3 2 2 2 2" xfId="1470" xr:uid="{9AB2B48A-F2F1-4FA2-8191-3B4C92C83A95}"/>
    <cellStyle name="60 % – uthevingsfarge 3 2 2 3" xfId="1062" xr:uid="{1D2E3C4A-60E0-42ED-B8FE-46B888AC6663}"/>
    <cellStyle name="60 % – uthevingsfarge 3 2 3" xfId="577" xr:uid="{4634D684-39B3-45C1-A1C6-DB972BF6A3B6}"/>
    <cellStyle name="60 % – uthevingsfarge 3 2 3 2" xfId="1394" xr:uid="{FB6D000A-AA66-4D10-B9FB-7C7C4BED0A7A}"/>
    <cellStyle name="60 % – uthevingsfarge 3 2 4" xfId="986" xr:uid="{9626AD91-0B3D-4F2C-AB5A-BF6D1513534D}"/>
    <cellStyle name="60 % – uthevingsfarge 3 3" xfId="87" xr:uid="{00000000-0005-0000-0000-0000F0000000}"/>
    <cellStyle name="60 % – uthevingsfarge 3 3 2" xfId="199" xr:uid="{00000000-0005-0000-0000-0000F1000000}"/>
    <cellStyle name="60 % – uthevingsfarge 3 3 2 2" xfId="674" xr:uid="{569D90D8-F910-47E8-B5CF-A977CB814BB3}"/>
    <cellStyle name="60 % – uthevingsfarge 3 3 2 2 2" xfId="1490" xr:uid="{0144083A-160D-4C25-8819-2DB3F1543D24}"/>
    <cellStyle name="60 % – uthevingsfarge 3 3 2 3" xfId="1082" xr:uid="{79DC3239-3CCD-48AE-9125-83AD62991F6C}"/>
    <cellStyle name="60 % – uthevingsfarge 3 3 3" xfId="597" xr:uid="{4F968EE7-3131-49B4-8E75-1F4FDEE1439B}"/>
    <cellStyle name="60 % – uthevingsfarge 3 3 3 2" xfId="1414" xr:uid="{5FBF2DBA-94E4-4AED-BA3F-CE5589D34FB7}"/>
    <cellStyle name="60 % – uthevingsfarge 3 3 4" xfId="1006" xr:uid="{10CDE89D-5846-4F66-8018-98029F772203}"/>
    <cellStyle name="60 % – uthevingsfarge 3 4" xfId="155" xr:uid="{00000000-0005-0000-0000-0000F2000000}"/>
    <cellStyle name="60 % – uthevingsfarge 3 5" xfId="116" xr:uid="{00000000-0005-0000-0000-0000F3000000}"/>
    <cellStyle name="60 % – uthevingsfarge 3 5 2" xfId="626" xr:uid="{B3EEA426-9439-441F-9284-89046A5C6A64}"/>
    <cellStyle name="60 % – uthevingsfarge 3 5 2 2" xfId="1443" xr:uid="{236BCD15-8AD1-4B93-963B-1A500BCFA15E}"/>
    <cellStyle name="60 % – uthevingsfarge 3 5 3" xfId="1035" xr:uid="{A87C12F1-44D4-48A8-89A4-D831C38CE999}"/>
    <cellStyle name="60 % – uthevingsfarge 3 6" xfId="491" xr:uid="{00000000-0005-0000-0000-0000EF010000}"/>
    <cellStyle name="60 % – uthevingsfarge 3 6 2" xfId="900" xr:uid="{C721E190-294F-4317-BFA8-17D4A3A9B57E}"/>
    <cellStyle name="60 % – uthevingsfarge 3 6 2 2" xfId="1716" xr:uid="{F8F398EF-5E40-4097-B8DF-9AE0623887E5}"/>
    <cellStyle name="60 % – uthevingsfarge 3 6 3" xfId="1308" xr:uid="{DBADAFB5-6ACF-41B1-BB3E-B89EBD2EDAA3}"/>
    <cellStyle name="60 % – uthevingsfarge 3 7" xfId="530" xr:uid="{00000000-0005-0000-0000-00001B020000}"/>
    <cellStyle name="60 % – uthevingsfarge 3 7 2" xfId="939" xr:uid="{EF3C5822-AF3E-4C97-9E24-01D8D1A8F889}"/>
    <cellStyle name="60 % – uthevingsfarge 3 7 2 2" xfId="1755" xr:uid="{99839EFD-8E20-4667-B37F-C6F5A90BF313}"/>
    <cellStyle name="60 % – uthevingsfarge 3 7 3" xfId="1347" xr:uid="{341C7AE2-2471-4AC5-A59C-91CCB81AB02F}"/>
    <cellStyle name="60 % – uthevingsfarge 4" xfId="42" builtinId="44" customBuiltin="1"/>
    <cellStyle name="60 % – uthevingsfarge 4 2" xfId="70" xr:uid="{00000000-0005-0000-0000-0000F5000000}"/>
    <cellStyle name="60 % – uthevingsfarge 4 2 2" xfId="182" xr:uid="{00000000-0005-0000-0000-0000F6000000}"/>
    <cellStyle name="60 % – uthevingsfarge 4 2 2 2" xfId="657" xr:uid="{07C5A806-3712-4D7E-956A-05F015BF7CC4}"/>
    <cellStyle name="60 % – uthevingsfarge 4 2 2 2 2" xfId="1473" xr:uid="{B86C6943-DAED-49B4-8126-CF964D531D7C}"/>
    <cellStyle name="60 % – uthevingsfarge 4 2 2 3" xfId="1065" xr:uid="{59B5D4ED-22A5-4496-8473-916EE833375F}"/>
    <cellStyle name="60 % – uthevingsfarge 4 2 3" xfId="580" xr:uid="{45AA286E-695F-4325-99CC-1E1D2C285E37}"/>
    <cellStyle name="60 % – uthevingsfarge 4 2 3 2" xfId="1397" xr:uid="{C840A3A2-DFA1-4A94-9690-1919769B0A33}"/>
    <cellStyle name="60 % – uthevingsfarge 4 2 4" xfId="989" xr:uid="{05DD6B06-41F1-4D48-910F-54549A6539F4}"/>
    <cellStyle name="60 % – uthevingsfarge 4 3" xfId="90" xr:uid="{00000000-0005-0000-0000-0000F7000000}"/>
    <cellStyle name="60 % – uthevingsfarge 4 3 2" xfId="202" xr:uid="{00000000-0005-0000-0000-0000F8000000}"/>
    <cellStyle name="60 % – uthevingsfarge 4 3 2 2" xfId="677" xr:uid="{42F8AE1F-0D13-4CDA-B157-76F62FB7968F}"/>
    <cellStyle name="60 % – uthevingsfarge 4 3 2 2 2" xfId="1493" xr:uid="{BF7AC220-004F-4AAC-97C6-3558E8246910}"/>
    <cellStyle name="60 % – uthevingsfarge 4 3 2 3" xfId="1085" xr:uid="{7EBE9E8F-83A4-470A-9083-B127628AAF02}"/>
    <cellStyle name="60 % – uthevingsfarge 4 3 3" xfId="600" xr:uid="{5138D93F-D80A-46C8-AFC5-F6BE5EB2B5CA}"/>
    <cellStyle name="60 % – uthevingsfarge 4 3 3 2" xfId="1417" xr:uid="{3A06F199-DB57-4C9D-86BB-127CE1A6B351}"/>
    <cellStyle name="60 % – uthevingsfarge 4 3 4" xfId="1009" xr:uid="{3A2E33AA-403F-4F43-B504-8E63EF449E9B}"/>
    <cellStyle name="60 % – uthevingsfarge 4 4" xfId="158" xr:uid="{00000000-0005-0000-0000-0000F9000000}"/>
    <cellStyle name="60 % – uthevingsfarge 4 5" xfId="120" xr:uid="{00000000-0005-0000-0000-0000FA000000}"/>
    <cellStyle name="60 % – uthevingsfarge 4 5 2" xfId="630" xr:uid="{65496CA8-2F39-445B-A9A0-3F7316A3B8B7}"/>
    <cellStyle name="60 % – uthevingsfarge 4 5 2 2" xfId="1447" xr:uid="{EC190F44-6994-426F-8197-38353562E0CE}"/>
    <cellStyle name="60 % – uthevingsfarge 4 5 3" xfId="1039" xr:uid="{EAB61E51-A930-4498-8F0C-97F65F805743}"/>
    <cellStyle name="60 % – uthevingsfarge 4 6" xfId="494" xr:uid="{00000000-0005-0000-0000-0000F0010000}"/>
    <cellStyle name="60 % – uthevingsfarge 4 6 2" xfId="903" xr:uid="{8183580B-97F8-441C-89F8-C08EB284589E}"/>
    <cellStyle name="60 % – uthevingsfarge 4 6 2 2" xfId="1719" xr:uid="{CB51D5E9-1DD7-4786-8C83-6D5907947797}"/>
    <cellStyle name="60 % – uthevingsfarge 4 6 3" xfId="1311" xr:uid="{7CD23884-09BB-449D-AD19-5A9B7BC6A5F1}"/>
    <cellStyle name="60 % – uthevingsfarge 4 7" xfId="533" xr:uid="{00000000-0005-0000-0000-00001C020000}"/>
    <cellStyle name="60 % – uthevingsfarge 4 7 2" xfId="942" xr:uid="{36CE7228-61EE-47D9-A704-AE4C595DAB5B}"/>
    <cellStyle name="60 % – uthevingsfarge 4 7 2 2" xfId="1758" xr:uid="{89440B7D-9F19-4CF2-9E58-6935DE7A5103}"/>
    <cellStyle name="60 % – uthevingsfarge 4 7 3" xfId="1350" xr:uid="{777441A8-1CE8-45DE-8E17-9EFB794BBAC3}"/>
    <cellStyle name="60 % – uthevingsfarge 5" xfId="46" builtinId="48" customBuiltin="1"/>
    <cellStyle name="60 % – uthevingsfarge 5 2" xfId="73" xr:uid="{00000000-0005-0000-0000-0000FC000000}"/>
    <cellStyle name="60 % – uthevingsfarge 5 2 2" xfId="185" xr:uid="{00000000-0005-0000-0000-0000FD000000}"/>
    <cellStyle name="60 % – uthevingsfarge 5 2 2 2" xfId="660" xr:uid="{6C45CE29-4649-4766-B306-F5244E6C9B1E}"/>
    <cellStyle name="60 % – uthevingsfarge 5 2 2 2 2" xfId="1476" xr:uid="{9074E78E-E9AC-4CAE-9193-424109A5705E}"/>
    <cellStyle name="60 % – uthevingsfarge 5 2 2 3" xfId="1068" xr:uid="{D36988FC-4800-4C1C-BA59-4E8CC64AC313}"/>
    <cellStyle name="60 % – uthevingsfarge 5 2 3" xfId="583" xr:uid="{A353486D-8675-456C-A65A-8058D2809302}"/>
    <cellStyle name="60 % – uthevingsfarge 5 2 3 2" xfId="1400" xr:uid="{F473B0CD-0A32-4F9B-A0DC-7CE86884E9BC}"/>
    <cellStyle name="60 % – uthevingsfarge 5 2 4" xfId="992" xr:uid="{4EFB1F13-F4E6-47BE-BD2D-DE595F579855}"/>
    <cellStyle name="60 % – uthevingsfarge 5 3" xfId="93" xr:uid="{00000000-0005-0000-0000-0000FE000000}"/>
    <cellStyle name="60 % – uthevingsfarge 5 3 2" xfId="205" xr:uid="{00000000-0005-0000-0000-0000FF000000}"/>
    <cellStyle name="60 % – uthevingsfarge 5 3 2 2" xfId="680" xr:uid="{54489E32-1AF2-4D5B-911C-2544C4744198}"/>
    <cellStyle name="60 % – uthevingsfarge 5 3 2 2 2" xfId="1496" xr:uid="{AD88372F-9D4A-43E2-983A-7CB7AEFDD39D}"/>
    <cellStyle name="60 % – uthevingsfarge 5 3 2 3" xfId="1088" xr:uid="{F02DF9BB-3DE3-40AE-A4CC-1432884761CB}"/>
    <cellStyle name="60 % – uthevingsfarge 5 3 3" xfId="603" xr:uid="{426E16A8-6742-475A-B896-BA3BECBF8DB2}"/>
    <cellStyle name="60 % – uthevingsfarge 5 3 3 2" xfId="1420" xr:uid="{44F00EAA-6820-4571-A305-4565EBD324FD}"/>
    <cellStyle name="60 % – uthevingsfarge 5 3 4" xfId="1012" xr:uid="{6457871F-4296-4B89-830B-92C029B2001D}"/>
    <cellStyle name="60 % – uthevingsfarge 5 4" xfId="161" xr:uid="{00000000-0005-0000-0000-000000010000}"/>
    <cellStyle name="60 % – uthevingsfarge 5 5" xfId="123" xr:uid="{00000000-0005-0000-0000-000001010000}"/>
    <cellStyle name="60 % – uthevingsfarge 5 5 2" xfId="633" xr:uid="{05EA866D-38A3-4C0A-9F7E-DEC50B8AF9FE}"/>
    <cellStyle name="60 % – uthevingsfarge 5 5 2 2" xfId="1450" xr:uid="{493EB7EC-FF4F-4708-85DB-15976FB32643}"/>
    <cellStyle name="60 % – uthevingsfarge 5 5 3" xfId="1042" xr:uid="{2B931CCD-F399-4CBB-A9D4-0492F22A1510}"/>
    <cellStyle name="60 % – uthevingsfarge 5 6" xfId="497" xr:uid="{00000000-0005-0000-0000-0000F1010000}"/>
    <cellStyle name="60 % – uthevingsfarge 5 6 2" xfId="906" xr:uid="{3C4B2849-AAA9-483C-9F8B-F0B82EADDDAD}"/>
    <cellStyle name="60 % – uthevingsfarge 5 6 2 2" xfId="1722" xr:uid="{5F056936-40D5-4E73-9215-7FD58F8427BB}"/>
    <cellStyle name="60 % – uthevingsfarge 5 6 3" xfId="1314" xr:uid="{030EB9A1-C77F-4481-A1F0-F028092CE4B4}"/>
    <cellStyle name="60 % – uthevingsfarge 5 7" xfId="536" xr:uid="{00000000-0005-0000-0000-00001D020000}"/>
    <cellStyle name="60 % – uthevingsfarge 5 7 2" xfId="945" xr:uid="{D93A9C48-5E46-459E-9C48-F9D5623258C5}"/>
    <cellStyle name="60 % – uthevingsfarge 5 7 2 2" xfId="1761" xr:uid="{BF4BD121-C7F0-4771-BAA9-3C55E1138B6A}"/>
    <cellStyle name="60 % – uthevingsfarge 5 7 3" xfId="1353" xr:uid="{152BB7FE-F490-4CD5-8E92-D60A39285D52}"/>
    <cellStyle name="60 % – uthevingsfarge 6" xfId="50" builtinId="52" customBuiltin="1"/>
    <cellStyle name="60 % – uthevingsfarge 6 2" xfId="76" xr:uid="{00000000-0005-0000-0000-000003010000}"/>
    <cellStyle name="60 % – uthevingsfarge 6 2 2" xfId="188" xr:uid="{00000000-0005-0000-0000-000004010000}"/>
    <cellStyle name="60 % – uthevingsfarge 6 2 2 2" xfId="663" xr:uid="{8518809E-F176-4912-B55B-A60C8C891AA0}"/>
    <cellStyle name="60 % – uthevingsfarge 6 2 2 2 2" xfId="1479" xr:uid="{A6C927A2-9202-410D-8419-D2B1581A5256}"/>
    <cellStyle name="60 % – uthevingsfarge 6 2 2 3" xfId="1071" xr:uid="{3CB74325-5DCE-4F68-9B1E-E3BFAC63DB8B}"/>
    <cellStyle name="60 % – uthevingsfarge 6 2 3" xfId="586" xr:uid="{F5A17044-09D0-4DC7-BE79-952B969A8543}"/>
    <cellStyle name="60 % – uthevingsfarge 6 2 3 2" xfId="1403" xr:uid="{3312B2D0-DE8C-4A91-B5E6-CC3FC1E8A14C}"/>
    <cellStyle name="60 % – uthevingsfarge 6 2 4" xfId="995" xr:uid="{2EDFD37B-CDD4-4708-9367-527962A1D394}"/>
    <cellStyle name="60 % – uthevingsfarge 6 3" xfId="96" xr:uid="{00000000-0005-0000-0000-000005010000}"/>
    <cellStyle name="60 % – uthevingsfarge 6 3 2" xfId="208" xr:uid="{00000000-0005-0000-0000-000006010000}"/>
    <cellStyle name="60 % – uthevingsfarge 6 3 2 2" xfId="683" xr:uid="{68743819-DB54-41F2-9C84-D34348D6CEB7}"/>
    <cellStyle name="60 % – uthevingsfarge 6 3 2 2 2" xfId="1499" xr:uid="{300F17AD-EC16-4F97-B82C-5444B44E082C}"/>
    <cellStyle name="60 % – uthevingsfarge 6 3 2 3" xfId="1091" xr:uid="{77DB56B1-3B97-4B3A-BD9B-9490FDE4CC86}"/>
    <cellStyle name="60 % – uthevingsfarge 6 3 3" xfId="606" xr:uid="{320D5C42-B273-43CA-AC77-B1A0D574BF62}"/>
    <cellStyle name="60 % – uthevingsfarge 6 3 3 2" xfId="1423" xr:uid="{27BED39E-F4B0-4512-B3AE-422D3E4DF639}"/>
    <cellStyle name="60 % – uthevingsfarge 6 3 4" xfId="1015" xr:uid="{6B6A05CE-148D-44B3-B6A6-EC0EE55F34EA}"/>
    <cellStyle name="60 % – uthevingsfarge 6 4" xfId="164" xr:uid="{00000000-0005-0000-0000-000007010000}"/>
    <cellStyle name="60 % – uthevingsfarge 6 5" xfId="126" xr:uid="{00000000-0005-0000-0000-000008010000}"/>
    <cellStyle name="60 % – uthevingsfarge 6 5 2" xfId="636" xr:uid="{1DDF4B73-DB53-4445-AAE4-2512569B1513}"/>
    <cellStyle name="60 % – uthevingsfarge 6 5 2 2" xfId="1453" xr:uid="{03550795-09B5-4A21-8D74-4C9191FDD9D0}"/>
    <cellStyle name="60 % – uthevingsfarge 6 5 3" xfId="1045" xr:uid="{E1CC86C4-39C9-45A0-A2D0-BFD60209879B}"/>
    <cellStyle name="60 % – uthevingsfarge 6 6" xfId="500" xr:uid="{00000000-0005-0000-0000-0000F2010000}"/>
    <cellStyle name="60 % – uthevingsfarge 6 6 2" xfId="909" xr:uid="{992B8DE6-4935-44FF-B2C1-056A58348EF4}"/>
    <cellStyle name="60 % – uthevingsfarge 6 6 2 2" xfId="1725" xr:uid="{92AE9F50-AD1E-4B42-B026-6B20B728F81E}"/>
    <cellStyle name="60 % – uthevingsfarge 6 6 3" xfId="1317" xr:uid="{CC9CE586-E5D2-4DBA-A3DD-38782B894D2F}"/>
    <cellStyle name="60 % – uthevingsfarge 6 7" xfId="539" xr:uid="{00000000-0005-0000-0000-00001E020000}"/>
    <cellStyle name="60 % – uthevingsfarge 6 7 2" xfId="948" xr:uid="{84291042-B9FB-4633-BC97-B390FD799ADA}"/>
    <cellStyle name="60 % – uthevingsfarge 6 7 2 2" xfId="1764" xr:uid="{6EFBABAA-97C5-42DC-B291-5AE2485A16CA}"/>
    <cellStyle name="60 % – uthevingsfarge 6 7 3" xfId="1356" xr:uid="{29C41A6B-016A-4B00-8E99-B8C2D5A1E005}"/>
    <cellStyle name="60% - Accent1" xfId="157" xr:uid="{00000000-0005-0000-0000-000009010000}"/>
    <cellStyle name="60% - Accent1 2" xfId="424" xr:uid="{76A8B467-CA74-4414-9B92-8AEC25C5736B}"/>
    <cellStyle name="60% - Accent2" xfId="154" xr:uid="{00000000-0005-0000-0000-00000A010000}"/>
    <cellStyle name="60% - Accent2 2" xfId="425" xr:uid="{E2635864-7F46-461C-84ED-EB5DE56C6F94}"/>
    <cellStyle name="60% - Accent3" xfId="151" xr:uid="{00000000-0005-0000-0000-00000B010000}"/>
    <cellStyle name="60% - Accent3 2" xfId="426" xr:uid="{ADC8C8FA-F300-4B7E-A22A-1DADC1AE075D}"/>
    <cellStyle name="60% - Accent4" xfId="148" xr:uid="{00000000-0005-0000-0000-00000C010000}"/>
    <cellStyle name="60% - Accent4 2" xfId="427" xr:uid="{D85DA4E5-B31B-4F99-B39E-32AC26A335ED}"/>
    <cellStyle name="60% - Accent5" xfId="162" xr:uid="{00000000-0005-0000-0000-00000D010000}"/>
    <cellStyle name="60% - Accent5 2" xfId="428" xr:uid="{95044861-BBEC-4C44-A5E5-9B38D7ACE804}"/>
    <cellStyle name="60% - Accent6" xfId="159" xr:uid="{00000000-0005-0000-0000-00000E010000}"/>
    <cellStyle name="60% - Accent6 2" xfId="429" xr:uid="{3DC5866B-C623-4B11-B553-FFAE23D76B3F}"/>
    <cellStyle name="60% - uthevingsfarge 1" xfId="368" xr:uid="{00000000-0005-0000-0000-00000C000000}"/>
    <cellStyle name="60% - uthevingsfarge 2" xfId="369" xr:uid="{00000000-0005-0000-0000-00000D000000}"/>
    <cellStyle name="60% - uthevingsfarge 3" xfId="370" xr:uid="{00000000-0005-0000-0000-00000E000000}"/>
    <cellStyle name="60% - uthevingsfarge 4" xfId="371" xr:uid="{00000000-0005-0000-0000-00000F000000}"/>
    <cellStyle name="60% - uthevingsfarge 5" xfId="372" xr:uid="{00000000-0005-0000-0000-000010000000}"/>
    <cellStyle name="60% - uthevingsfarge 6" xfId="373" xr:uid="{00000000-0005-0000-0000-000011000000}"/>
    <cellStyle name="8. Tabell-kilde" xfId="6" xr:uid="{00000000-0005-0000-0000-00000F010000}"/>
    <cellStyle name="9. Tabell-note" xfId="7" xr:uid="{00000000-0005-0000-0000-000010010000}"/>
    <cellStyle name="Accent1" xfId="156" xr:uid="{00000000-0005-0000-0000-000011010000}"/>
    <cellStyle name="Accent1 2" xfId="430" xr:uid="{2D5067FE-55CD-468D-B9AE-85280E0E49B0}"/>
    <cellStyle name="Accent2" xfId="153" xr:uid="{00000000-0005-0000-0000-000012010000}"/>
    <cellStyle name="Accent2 2" xfId="431" xr:uid="{41F9CBC7-B9F2-4ED7-A3FE-D99E27A3FF05}"/>
    <cellStyle name="Accent3" xfId="150" xr:uid="{00000000-0005-0000-0000-000013010000}"/>
    <cellStyle name="Accent3 2" xfId="432" xr:uid="{89EB61E2-B56E-4403-B5A3-A20824A0B446}"/>
    <cellStyle name="Accent4" xfId="147" xr:uid="{00000000-0005-0000-0000-000014010000}"/>
    <cellStyle name="Accent4 2" xfId="433" xr:uid="{62C31BB4-98F1-404A-A351-0485D0F4B17B}"/>
    <cellStyle name="Accent5" xfId="209" xr:uid="{00000000-0005-0000-0000-000015010000}"/>
    <cellStyle name="Accent5 2" xfId="434" xr:uid="{BC353166-EE18-4F22-8CD1-2C67A45EADF2}"/>
    <cellStyle name="Accent6" xfId="210" xr:uid="{00000000-0005-0000-0000-000016010000}"/>
    <cellStyle name="Accent6 2" xfId="435" xr:uid="{57D1191A-7D20-4117-8163-30ABEADA5ED9}"/>
    <cellStyle name="Bad" xfId="211" xr:uid="{00000000-0005-0000-0000-000017010000}"/>
    <cellStyle name="Bad 2" xfId="436" xr:uid="{2F279991-94CD-4355-B871-D6BBF8CDBE47}"/>
    <cellStyle name="Beregning" xfId="21" builtinId="22" customBuiltin="1"/>
    <cellStyle name="Beregning 2" xfId="437" xr:uid="{4A87FF66-8B21-41D6-A536-E79AF8EC546A}"/>
    <cellStyle name="Calculation" xfId="212" xr:uid="{00000000-0005-0000-0000-000019010000}"/>
    <cellStyle name="Check Cell" xfId="213" xr:uid="{00000000-0005-0000-0000-00001A010000}"/>
    <cellStyle name="Check Cell 2" xfId="438" xr:uid="{8C8E5435-2C10-4A68-8969-DC115AF8685F}"/>
    <cellStyle name="Dårlig" xfId="17" builtinId="27" hidden="1" customBuiltin="1"/>
    <cellStyle name="Dårlig" xfId="56" builtinId="27" customBuiltin="1"/>
    <cellStyle name="Explanatory Text" xfId="214" xr:uid="{00000000-0005-0000-0000-00001D010000}"/>
    <cellStyle name="Explanatory Text 2" xfId="439" xr:uid="{4220A117-3D7C-47B9-8C48-BF99FBF3D92A}"/>
    <cellStyle name="Forklarende tekst" xfId="25" builtinId="53" customBuiltin="1"/>
    <cellStyle name="God" xfId="16" builtinId="26" hidden="1" customBuiltin="1"/>
    <cellStyle name="God" xfId="55" builtinId="26" customBuiltin="1"/>
    <cellStyle name="God 2" xfId="440" xr:uid="{FEA38A6A-AFCE-4A2F-9897-965C7292A87A}"/>
    <cellStyle name="Good" xfId="215" xr:uid="{00000000-0005-0000-0000-000021010000}"/>
    <cellStyle name="Heading 1" xfId="216" xr:uid="{00000000-0005-0000-0000-000022010000}"/>
    <cellStyle name="Heading 1 2" xfId="441" xr:uid="{E968FC1F-3023-4194-81B3-C4DF75AA3078}"/>
    <cellStyle name="Heading 2" xfId="217" xr:uid="{00000000-0005-0000-0000-000023010000}"/>
    <cellStyle name="Heading 2 2" xfId="442" xr:uid="{DAA0537E-0207-43D8-874C-58C315FF39AB}"/>
    <cellStyle name="Heading 3" xfId="218" xr:uid="{00000000-0005-0000-0000-000024010000}"/>
    <cellStyle name="Heading 3 2" xfId="443" xr:uid="{6B36B72F-9062-4140-A994-7E2A6BC03B5D}"/>
    <cellStyle name="Heading 4" xfId="219" xr:uid="{00000000-0005-0000-0000-000025010000}"/>
    <cellStyle name="Heading 4 2" xfId="444" xr:uid="{AFDA90F4-AA49-4A64-B1FB-C5EB8F1DC3C0}"/>
    <cellStyle name="Hyperkobling" xfId="8" builtinId="8"/>
    <cellStyle name="Hyperkobling 2" xfId="229" xr:uid="{00000000-0005-0000-0000-000027010000}"/>
    <cellStyle name="Inndata" xfId="19" builtinId="20" customBuiltin="1"/>
    <cellStyle name="Inndata 2" xfId="445" xr:uid="{70A1816B-E4C6-4FE1-B08E-592D4DEF1423}"/>
    <cellStyle name="Input" xfId="220" xr:uid="{00000000-0005-0000-0000-000029010000}"/>
    <cellStyle name="Koblet celle" xfId="22" builtinId="24" customBuiltin="1"/>
    <cellStyle name="Koblet celle 2" xfId="446" xr:uid="{33AD3FB0-F070-4197-B8DF-57764A32C91A}"/>
    <cellStyle name="Komma" xfId="10" builtinId="3"/>
    <cellStyle name="Komma 2" xfId="133" xr:uid="{00000000-0005-0000-0000-00002C010000}"/>
    <cellStyle name="Komma 2 2" xfId="447" xr:uid="{A1E5225B-6390-4F15-B0B7-363B491468CF}"/>
    <cellStyle name="Komma 3" xfId="243" xr:uid="{00000000-0005-0000-0000-00002D010000}"/>
    <cellStyle name="Komma 4" xfId="355" xr:uid="{00000000-0005-0000-0000-000079010000}"/>
    <cellStyle name="Komma 4 2" xfId="804" xr:uid="{EA41E9C7-AB31-4025-A0D5-4A1B36DF12AB}"/>
    <cellStyle name="Komma 4 2 2" xfId="1620" xr:uid="{A7009DE3-29D1-4CA3-9F5B-1A91493921BC}"/>
    <cellStyle name="Komma 4 3" xfId="1212" xr:uid="{97E15166-4A53-448C-ABD8-2308978CC453}"/>
    <cellStyle name="Komma 5" xfId="541" xr:uid="{45B5202B-5ACE-4A2C-B5F0-794FE9396CB6}"/>
    <cellStyle name="Komma 5 2" xfId="950" xr:uid="{2C1D0211-009E-46F2-9991-1107C0A59CBB}"/>
    <cellStyle name="Komma 5 2 2" xfId="1766" xr:uid="{F102EFB3-1CF5-489C-B9C4-C7A2379160A5}"/>
    <cellStyle name="Komma 5 3" xfId="1358" xr:uid="{50CDF6C9-5D3F-46FA-9448-448801920145}"/>
    <cellStyle name="Kontrollcelle" xfId="23" builtinId="23" customBuiltin="1"/>
    <cellStyle name="Linked Cell" xfId="221" xr:uid="{00000000-0005-0000-0000-00002F010000}"/>
    <cellStyle name="Merknad 2" xfId="58" xr:uid="{00000000-0005-0000-0000-000030010000}"/>
    <cellStyle name="Merknad 2 2" xfId="257" xr:uid="{00000000-0005-0000-0000-000031010000}"/>
    <cellStyle name="Merknad 2 2 2" xfId="708" xr:uid="{DC8355A7-4627-4429-9972-2523600C02FE}"/>
    <cellStyle name="Merknad 2 2 2 2" xfId="1524" xr:uid="{45C1B318-D4FD-49BC-9C79-218421D6E8D3}"/>
    <cellStyle name="Merknad 2 2 3" xfId="1116" xr:uid="{A5958A01-B939-4D26-AA0A-68EF889DD260}"/>
    <cellStyle name="Merknad 2 3" xfId="170" xr:uid="{00000000-0005-0000-0000-000032010000}"/>
    <cellStyle name="Merknad 2 3 2" xfId="645" xr:uid="{F23C112F-9CE6-4CE8-A098-63ABF509CE19}"/>
    <cellStyle name="Merknad 2 3 2 2" xfId="1461" xr:uid="{8F30185F-942A-48C7-A736-923F162BCF6D}"/>
    <cellStyle name="Merknad 2 3 3" xfId="1053" xr:uid="{165A5FFB-DE62-4F13-A2AA-8BCA698E8D3D}"/>
    <cellStyle name="Merknad 2 4" xfId="448" xr:uid="{6AE0C746-3C85-4D3D-AD4E-03C4A3483F80}"/>
    <cellStyle name="Merknad 2 4 2" xfId="865" xr:uid="{90B39486-CE53-4ED4-A76E-45194FB85EF1}"/>
    <cellStyle name="Merknad 2 4 2 2" xfId="1681" xr:uid="{09EE6483-8E78-4D2A-929D-43FBE6E0EFE5}"/>
    <cellStyle name="Merknad 2 4 3" xfId="1273" xr:uid="{2D60A193-D2F7-484D-8909-9BDB6FDC178A}"/>
    <cellStyle name="Merknad 2 5" xfId="568" xr:uid="{AF96EFFF-5CA1-4098-A7BB-7B0E00A444BB}"/>
    <cellStyle name="Merknad 2 5 2" xfId="1385" xr:uid="{8ABDE001-AC6A-42EF-8F20-0F85FC22E61C}"/>
    <cellStyle name="Merknad 2 6" xfId="977" xr:uid="{3A705F52-46F1-4013-862B-3310CD58A1FD}"/>
    <cellStyle name="Merknad 3" xfId="78" xr:uid="{00000000-0005-0000-0000-000033010000}"/>
    <cellStyle name="Merknad 3 2" xfId="258" xr:uid="{00000000-0005-0000-0000-000034010000}"/>
    <cellStyle name="Merknad 3 2 2" xfId="709" xr:uid="{5F2E186A-BD9E-48D5-B977-52270D70FB9C}"/>
    <cellStyle name="Merknad 3 2 2 2" xfId="1525" xr:uid="{1E4E5E97-1117-4F32-950D-5C62C4D58227}"/>
    <cellStyle name="Merknad 3 2 3" xfId="1117" xr:uid="{8FE1FB2F-F69C-4D26-9058-67FF38F3198B}"/>
    <cellStyle name="Merknad 3 3" xfId="190" xr:uid="{00000000-0005-0000-0000-000035010000}"/>
    <cellStyle name="Merknad 3 3 2" xfId="665" xr:uid="{C0ADFEB6-0910-40E8-9DBB-003E2C654D8C}"/>
    <cellStyle name="Merknad 3 3 2 2" xfId="1481" xr:uid="{A8F28CF5-EC2D-4D27-BE74-BA13DE2EC2FF}"/>
    <cellStyle name="Merknad 3 3 3" xfId="1073" xr:uid="{34583294-060D-4ED4-B423-44E1EC463C4C}"/>
    <cellStyle name="Merknad 3 4" xfId="449" xr:uid="{247A69A5-A95E-44A3-B591-D934EB7142F3}"/>
    <cellStyle name="Merknad 3 4 2" xfId="866" xr:uid="{A8D040A3-93D8-45B7-90F1-97F5049ED034}"/>
    <cellStyle name="Merknad 3 4 2 2" xfId="1682" xr:uid="{A125E97A-B391-4900-BBDF-0434ED506624}"/>
    <cellStyle name="Merknad 3 4 3" xfId="1274" xr:uid="{59B91CAF-CD79-412C-A6E6-1F1EF396F3AB}"/>
    <cellStyle name="Merknad 3 5" xfId="588" xr:uid="{4DD7A3A8-CA43-4837-9806-815DC09B479C}"/>
    <cellStyle name="Merknad 3 5 2" xfId="1405" xr:uid="{E0B8839B-07AA-4172-999B-3D5975108001}"/>
    <cellStyle name="Merknad 3 6" xfId="997" xr:uid="{3C8F2123-5915-4FEF-802D-26729B591320}"/>
    <cellStyle name="Merknad 4" xfId="271" xr:uid="{00000000-0005-0000-0000-000036010000}"/>
    <cellStyle name="Merknad 4 2" xfId="450" xr:uid="{D0522974-7774-4013-BBB1-DE90AF4E299D}"/>
    <cellStyle name="Merknad 4 2 2" xfId="867" xr:uid="{0EEED9F3-D69C-4CD3-ABEA-5D0730DAD5CE}"/>
    <cellStyle name="Merknad 4 2 2 2" xfId="1683" xr:uid="{9D25E158-27CD-485D-AE93-FBA1E7E02817}"/>
    <cellStyle name="Merknad 4 2 3" xfId="1275" xr:uid="{6252B365-D42C-48C9-ADFA-3B32DAC58E7B}"/>
    <cellStyle name="Merknad 4 3" xfId="722" xr:uid="{F0BCAAD3-294B-4E03-B41B-91ABC39D9C0D}"/>
    <cellStyle name="Merknad 4 3 2" xfId="1538" xr:uid="{43E17283-51C9-4648-952C-CBC4D81AAB6D}"/>
    <cellStyle name="Merknad 4 4" xfId="1130" xr:uid="{50E8B227-4A1C-402C-ABA0-41ABF2494D1D}"/>
    <cellStyle name="Merknad 5" xfId="105" xr:uid="{00000000-0005-0000-0000-000037010000}"/>
    <cellStyle name="Merknad 5 2" xfId="451" xr:uid="{B4C45698-80DE-43DF-BA84-9C7E57CB2B07}"/>
    <cellStyle name="Merknad 5 2 2" xfId="868" xr:uid="{1FA7E578-9A7B-4804-A004-A0684DCF19DA}"/>
    <cellStyle name="Merknad 5 2 2 2" xfId="1684" xr:uid="{ECEBC140-D51F-4914-B6FB-EE72FB6DE2A0}"/>
    <cellStyle name="Merknad 5 2 3" xfId="1276" xr:uid="{506B09BC-0C68-4DBF-A175-3D314E41771E}"/>
    <cellStyle name="Merknad 5 3" xfId="615" xr:uid="{34611D25-59C3-45F5-9D46-76C8579B1983}"/>
    <cellStyle name="Merknad 5 3 2" xfId="1432" xr:uid="{76112164-EED2-4F5B-80F9-EAD629020111}"/>
    <cellStyle name="Merknad 5 4" xfId="1024" xr:uid="{6E514C7D-7580-4F74-984D-5D611CF61963}"/>
    <cellStyle name="Merknad 6" xfId="480" xr:uid="{00000000-0005-0000-0000-0000F3010000}"/>
    <cellStyle name="Merknad 6 2" xfId="889" xr:uid="{391A7141-A3ED-4135-9ED6-71FBA55C8AA1}"/>
    <cellStyle name="Merknad 6 2 2" xfId="1705" xr:uid="{C1AA70E0-B9B3-4AF4-BA90-D06C94F14BA1}"/>
    <cellStyle name="Merknad 6 3" xfId="1297" xr:uid="{5C01DA1B-D1DD-40E2-89B2-FA07215BB83E}"/>
    <cellStyle name="Merknad 7" xfId="521" xr:uid="{00000000-0005-0000-0000-00001F020000}"/>
    <cellStyle name="Merknad 7 2" xfId="930" xr:uid="{30B3D6D2-B9FC-4C34-8519-D63C382B8BC2}"/>
    <cellStyle name="Merknad 7 2 2" xfId="1746" xr:uid="{791509D3-04CC-4F51-9B17-06BDCE004FDE}"/>
    <cellStyle name="Merknad 7 3" xfId="1338" xr:uid="{7941B0F8-1162-4D9F-9F8B-66E451874A4B}"/>
    <cellStyle name="Merknad 8" xfId="542" xr:uid="{175292CC-0B21-42AF-84F6-49611CC9A00F}"/>
    <cellStyle name="Merknad 8 2" xfId="951" xr:uid="{948D36EA-23E5-416E-A3CA-FA9009E16414}"/>
    <cellStyle name="Merknad 8 2 2" xfId="1767" xr:uid="{DA6C1E3D-C865-43CB-B814-EC2106F36A23}"/>
    <cellStyle name="Merknad 8 3" xfId="1359" xr:uid="{E688195E-324A-42BF-97C7-9179DB936251}"/>
    <cellStyle name="Neutral" xfId="222" xr:uid="{00000000-0005-0000-0000-000038010000}"/>
    <cellStyle name="Neutral 2" xfId="452" xr:uid="{61F1216A-7FF9-4BDB-932E-E5AFD04D545A}"/>
    <cellStyle name="Normal" xfId="0" builtinId="0" customBuiltin="1"/>
    <cellStyle name="Normal 10" xfId="475" xr:uid="{00000000-0005-0000-0000-0000E0010000}"/>
    <cellStyle name="Normal 11" xfId="476" xr:uid="{00000000-0005-0000-0000-0000F4010000}"/>
    <cellStyle name="Normal 11 2" xfId="885" xr:uid="{94D6DDD2-CBB5-4762-B520-5307EA7B7BA3}"/>
    <cellStyle name="Normal 11 2 2" xfId="1701" xr:uid="{EC23D8DC-0642-4A94-B953-DD96384733B1}"/>
    <cellStyle name="Normal 11 3" xfId="1293" xr:uid="{E527A2BF-393A-4C4F-BC5A-CF2DC74D6AF4}"/>
    <cellStyle name="Normal 12" xfId="520" xr:uid="{00000000-0005-0000-0000-000020020000}"/>
    <cellStyle name="Normal 12 2" xfId="929" xr:uid="{BF0A9A21-71E8-40A2-8B01-CE79D72AC071}"/>
    <cellStyle name="Normal 12 2 2" xfId="1745" xr:uid="{9B90239F-48B6-49EA-8BED-F7D1F4F92DF6}"/>
    <cellStyle name="Normal 12 3" xfId="1337" xr:uid="{0FF8B9A8-4C71-4EC8-A73D-14DA7E499CE7}"/>
    <cellStyle name="Normal 13" xfId="540" xr:uid="{F907305E-AA91-4043-9B1F-37D048114BC1}"/>
    <cellStyle name="Normal 13 2" xfId="949" xr:uid="{CA933642-1EED-462E-92C5-C1208CD575A8}"/>
    <cellStyle name="Normal 13 2 2" xfId="1765" xr:uid="{FD82C211-CEF4-427F-9F6F-388E9A1F5B7C}"/>
    <cellStyle name="Normal 13 3" xfId="1357" xr:uid="{697EE968-12FF-425E-954C-F1D49B0B1D56}"/>
    <cellStyle name="Normal 14" xfId="1780" xr:uid="{FAAA89D3-C8EF-4387-B093-BDEF976F5252}"/>
    <cellStyle name="Normal 2" xfId="53" xr:uid="{00000000-0005-0000-0000-00003A010000}"/>
    <cellStyle name="Normal 2 2" xfId="296" xr:uid="{00000000-0005-0000-0000-00003B010000}"/>
    <cellStyle name="Normal 2 3" xfId="167" xr:uid="{00000000-0005-0000-0000-00003C010000}"/>
    <cellStyle name="Normal 2 3 2" xfId="644" xr:uid="{DD537CDA-747D-4B87-B4F2-CDC860306555}"/>
    <cellStyle name="Normal 2 3 2 2" xfId="1460" xr:uid="{5F914BE0-F523-4DFE-86AB-8A4C9AB2530D}"/>
    <cellStyle name="Normal 2 3 3" xfId="1052" xr:uid="{9BA8F8A1-E97C-4860-A2FA-533CE3E840AF}"/>
    <cellStyle name="Normal 2 4" xfId="374" xr:uid="{00000000-0005-0000-0000-000014000000}"/>
    <cellStyle name="Normal 2 5" xfId="567" xr:uid="{08D184BD-3C12-4529-A3AF-1F01C9BE7420}"/>
    <cellStyle name="Normal 2 5 2" xfId="1384" xr:uid="{A6137070-9572-4FE7-B404-868BF7CD0C45}"/>
    <cellStyle name="Normal 2 6" xfId="976" xr:uid="{E977C915-A1CE-40A2-A025-EE5EC94D07C2}"/>
    <cellStyle name="Normal 3" xfId="77" xr:uid="{00000000-0005-0000-0000-00003D010000}"/>
    <cellStyle name="Normal 3 2" xfId="297" xr:uid="{00000000-0005-0000-0000-00003E010000}"/>
    <cellStyle name="Normal 3 2 2" xfId="1783" xr:uid="{43260516-6DB1-49EA-8560-17A2916B46B5}"/>
    <cellStyle name="Normal 3 3" xfId="189" xr:uid="{00000000-0005-0000-0000-00003F010000}"/>
    <cellStyle name="Normal 3 3 2" xfId="664" xr:uid="{80C6CEFF-8DF4-4036-B1F6-28DCE601E53E}"/>
    <cellStyle name="Normal 3 3 2 2" xfId="1480" xr:uid="{7FA6589A-B098-4D6D-91AA-D6694A5C8754}"/>
    <cellStyle name="Normal 3 3 3" xfId="1072" xr:uid="{66777737-6B07-4A26-BBA3-B02630342DE3}"/>
    <cellStyle name="Normal 3 4" xfId="453" xr:uid="{DB820409-AC86-4089-A2AC-D43F53B9828A}"/>
    <cellStyle name="Normal 3 5" xfId="587" xr:uid="{BB51F1C0-485B-430D-B04B-73638CAFCEE1}"/>
    <cellStyle name="Normal 3 5 2" xfId="1404" xr:uid="{02580B98-B3E9-4FED-A182-3826FAC58138}"/>
    <cellStyle name="Normal 3 6" xfId="996" xr:uid="{ECC2A0C1-776F-4156-8F22-C8DB571F29AD}"/>
    <cellStyle name="Normal 3 7" xfId="1781" xr:uid="{468722A8-45A7-4C1A-86C8-08AFA0797279}"/>
    <cellStyle name="Normal 4" xfId="127" xr:uid="{00000000-0005-0000-0000-000040010000}"/>
    <cellStyle name="Normal 4 2" xfId="454" xr:uid="{21C12A76-0489-42BA-80A6-806F2337B06E}"/>
    <cellStyle name="Normal 4 3" xfId="637" xr:uid="{80E1DA69-2CBD-4ACC-9170-CAE7A77FDA74}"/>
    <cellStyle name="Normal 4 4" xfId="1782" xr:uid="{F29F721D-C72F-4680-A4BE-237AAC6D8365}"/>
    <cellStyle name="Normal 5" xfId="97" xr:uid="{00000000-0005-0000-0000-000041010000}"/>
    <cellStyle name="Normal 5 2" xfId="455" xr:uid="{DF0DD937-25A3-4D97-887B-5B093C665386}"/>
    <cellStyle name="Normal 5 2 2" xfId="869" xr:uid="{0C425786-5C24-4909-B251-6E818E19E855}"/>
    <cellStyle name="Normal 5 2 2 2" xfId="1685" xr:uid="{6E2D2E10-6644-45E3-93A4-8181B86781EF}"/>
    <cellStyle name="Normal 5 2 3" xfId="1277" xr:uid="{71ABDFD8-C27E-42E9-A7EB-D2CB7FF56A09}"/>
    <cellStyle name="Normal 5 3" xfId="607" xr:uid="{87D5E85D-6B8A-4B1C-9AD6-09CC200B4965}"/>
    <cellStyle name="Normal 5 3 2" xfId="1424" xr:uid="{F7735CCD-AAAD-467A-A264-471BC5B5C9E8}"/>
    <cellStyle name="Normal 5 4" xfId="1016" xr:uid="{B1AA4DB9-53EB-4A81-B221-B626BDE51F17}"/>
    <cellStyle name="Normal 6" xfId="354" xr:uid="{00000000-0005-0000-0000-00007A010000}"/>
    <cellStyle name="Normal 6 2" xfId="456" xr:uid="{5C0EF141-B071-4270-ADE7-0C46C8044F1C}"/>
    <cellStyle name="Normal 6 2 2" xfId="870" xr:uid="{01316229-4428-4B01-9B88-EB8582B0A20E}"/>
    <cellStyle name="Normal 6 2 2 2" xfId="1686" xr:uid="{5B4E4EBF-32B3-4FEC-9049-6B6922158AD5}"/>
    <cellStyle name="Normal 6 2 3" xfId="1278" xr:uid="{13773099-D338-40E6-AEF9-85D98C55A089}"/>
    <cellStyle name="Normal 6 3" xfId="803" xr:uid="{8D6B9037-E3F8-42F8-8C21-B070560DB1C4}"/>
    <cellStyle name="Normal 6 3 2" xfId="1619" xr:uid="{70863AC8-6232-4D4E-B403-A2DF422EDB22}"/>
    <cellStyle name="Normal 6 4" xfId="1211" xr:uid="{348859CE-AF6F-4F32-98BA-0728DEDCCCCF}"/>
    <cellStyle name="Normal 7" xfId="457" xr:uid="{72645CF8-176C-46BE-8257-C90C9B6B6972}"/>
    <cellStyle name="Normal 7 2" xfId="871" xr:uid="{7BE7B747-4D83-4DC8-BD0D-DC9D378F4DBE}"/>
    <cellStyle name="Normal 7 2 2" xfId="1687" xr:uid="{44FA828C-EE22-4252-85EB-F8F1BDF45D15}"/>
    <cellStyle name="Normal 7 3" xfId="1279" xr:uid="{50A7A27E-A092-42DA-B67F-99C1ACF09362}"/>
    <cellStyle name="Normal 8" xfId="458" xr:uid="{35EE4CDD-2C7E-4F1B-8EF6-DAC3E840ECAB}"/>
    <cellStyle name="Normal 8 2" xfId="872" xr:uid="{6237FA14-D0A1-4759-BFA4-F84044195E45}"/>
    <cellStyle name="Normal 8 2 2" xfId="1688" xr:uid="{0B71F8D8-D93D-4E7B-B2B4-051DA717C74E}"/>
    <cellStyle name="Normal 8 3" xfId="1280" xr:uid="{AA4F21CE-39E8-4F98-86E6-79724CA5D762}"/>
    <cellStyle name="Normal 9" xfId="375" xr:uid="{00000000-0005-0000-0000-0000C9010000}"/>
    <cellStyle name="Note" xfId="223" xr:uid="{00000000-0005-0000-0000-000042010000}"/>
    <cellStyle name="Nøytral" xfId="18" builtinId="28" customBuiltin="1"/>
    <cellStyle name="Nøytral 2" xfId="57" xr:uid="{00000000-0005-0000-0000-000044010000}"/>
    <cellStyle name="Nøytral 3" xfId="139" xr:uid="{00000000-0005-0000-0000-000045010000}"/>
    <cellStyle name="Output" xfId="224" xr:uid="{00000000-0005-0000-0000-000046010000}"/>
    <cellStyle name="Output 2" xfId="459" xr:uid="{57E24C9C-13B8-4EB9-A8CF-D4D3950BD7CD}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sent" xfId="9" builtinId="5"/>
    <cellStyle name="Prosent 2" xfId="132" xr:uid="{00000000-0005-0000-0000-00004C010000}"/>
    <cellStyle name="Stil 1" xfId="225" xr:uid="{00000000-0005-0000-0000-00004D010000}"/>
    <cellStyle name="Tabell" xfId="141" xr:uid="{00000000-0005-0000-0000-00004E010000}"/>
    <cellStyle name="Tabell-tittel" xfId="146" xr:uid="{00000000-0005-0000-0000-00004F010000}"/>
    <cellStyle name="Title" xfId="226" xr:uid="{00000000-0005-0000-0000-000050010000}"/>
    <cellStyle name="Title 2" xfId="460" xr:uid="{F22ECBC2-B76E-4061-B695-3B7D0F22685B}"/>
    <cellStyle name="Tittel" xfId="11" builtinId="15" customBuiltin="1"/>
    <cellStyle name="Tittel 2" xfId="54" xr:uid="{00000000-0005-0000-0000-000052010000}"/>
    <cellStyle name="Tittel 2 2" xfId="230" xr:uid="{00000000-0005-0000-0000-000053010000}"/>
    <cellStyle name="Tittel 3" xfId="134" xr:uid="{00000000-0005-0000-0000-000054010000}"/>
    <cellStyle name="Total" xfId="227" xr:uid="{00000000-0005-0000-0000-000055010000}"/>
    <cellStyle name="Total 2" xfId="461" xr:uid="{170302D2-A215-402E-A883-4838CFED0371}"/>
    <cellStyle name="Totalt" xfId="26" builtinId="25" customBuiltin="1"/>
    <cellStyle name="Tusenskille 2" xfId="138" xr:uid="{00000000-0005-0000-0000-000057010000}"/>
    <cellStyle name="Tusenskille 2 2" xfId="244" xr:uid="{00000000-0005-0000-0000-000058010000}"/>
    <cellStyle name="Utdata" xfId="20" builtinId="21" customBuiltin="1"/>
    <cellStyle name="Uthevingsfarge1" xfId="27" builtinId="29" customBuiltin="1"/>
    <cellStyle name="Uthevingsfarge2" xfId="31" builtinId="33" customBuiltin="1"/>
    <cellStyle name="Uthevingsfarge3" xfId="35" builtinId="37" customBuiltin="1"/>
    <cellStyle name="Uthevingsfarge4" xfId="39" builtinId="41" customBuiltin="1"/>
    <cellStyle name="Uthevingsfarge5" xfId="43" builtinId="45" customBuiltin="1"/>
    <cellStyle name="Uthevingsfarge6" xfId="47" builtinId="49" customBuiltin="1"/>
    <cellStyle name="Varseltekst" xfId="24" builtinId="11" customBuiltin="1"/>
    <cellStyle name="Varseltekst 2" xfId="462" xr:uid="{33F409D2-8B29-4652-B196-C4FFF2B3E357}"/>
    <cellStyle name="Warning Text" xfId="228" xr:uid="{00000000-0005-0000-0000-00006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2" max="2" width="116.5703125" bestFit="1" customWidth="1"/>
    <col min="3" max="3" width="28.5703125" bestFit="1" customWidth="1"/>
  </cols>
  <sheetData>
    <row r="1" spans="1:3" ht="18" x14ac:dyDescent="0.25">
      <c r="A1" s="49" t="s">
        <v>0</v>
      </c>
    </row>
    <row r="3" spans="1:3" x14ac:dyDescent="0.2">
      <c r="A3" s="87" t="s">
        <v>1</v>
      </c>
      <c r="B3" s="87" t="s">
        <v>2</v>
      </c>
      <c r="C3" s="87" t="s">
        <v>3</v>
      </c>
    </row>
    <row r="4" spans="1:3" x14ac:dyDescent="0.2">
      <c r="A4" s="86" t="s">
        <v>4</v>
      </c>
      <c r="B4" t="str">
        <f>'A.2.1'!A3</f>
        <v>Totale FoU-utgifter etter sektor for utførelse og utgiftsart i 2021. Mill. kr.</v>
      </c>
      <c r="C4" s="105" t="str">
        <f>'A.2.1'!A1</f>
        <v>Sist oppdatert 12.04.2023</v>
      </c>
    </row>
    <row r="5" spans="1:3" x14ac:dyDescent="0.2">
      <c r="A5" s="86" t="s">
        <v>5</v>
      </c>
      <c r="B5" t="str">
        <f>'A.2.2'!A3</f>
        <v>Totale FoU-utgifter etter finansieringskilde og sektor for utførelse inkludert utlandet i 2021. Mill. kr.</v>
      </c>
      <c r="C5" s="105" t="str">
        <f>'A.2.2'!A1</f>
        <v>Sist oppdatert 12.04.2023</v>
      </c>
    </row>
    <row r="6" spans="1:3" x14ac:dyDescent="0.2">
      <c r="A6" s="86" t="s">
        <v>6</v>
      </c>
      <c r="B6" t="str">
        <f>'A.2.3'!A3</f>
        <v>Totale FoU-utgifter etter finansieringskilde og sektor for utførelse i 2021 (OECDs sektorinndeling). Mill. kr.</v>
      </c>
      <c r="C6" s="105" t="str">
        <f>'A.2.3'!$A$1</f>
        <v>Sist oppdatert 12.04.2023</v>
      </c>
    </row>
    <row r="7" spans="1:3" x14ac:dyDescent="0.2">
      <c r="A7" s="86" t="s">
        <v>7</v>
      </c>
      <c r="B7" t="str">
        <f>'A.2.4'!A3</f>
        <v>Totale offentlige utgifter til FoU etter sektor for utførelse og finansieringskilde i 2021. Mill. kr.</v>
      </c>
      <c r="C7" s="105" t="str">
        <f>'A.2.4'!$A$1</f>
        <v>Sist oppdatert 12.04.2023</v>
      </c>
    </row>
    <row r="8" spans="1:3" x14ac:dyDescent="0.2">
      <c r="A8" s="86" t="s">
        <v>8</v>
      </c>
      <c r="B8" t="str">
        <f>'A.2.5'!A3</f>
        <v>Driftsutgifter til FoU etter sektor for utførelse og fagområde i 2021. Mill. kr.</v>
      </c>
      <c r="C8" s="105" t="str">
        <f>'A.2.5'!$A$1</f>
        <v>Sist oppdatert 12.04.2023</v>
      </c>
    </row>
    <row r="9" spans="1:3" x14ac:dyDescent="0.2">
      <c r="A9" s="86" t="s">
        <v>9</v>
      </c>
      <c r="B9" t="str">
        <f>'A.2.6'!A3</f>
        <v xml:space="preserve">Driftsutgifter til FoU i instituttsektoren og universitets- og høgskolesektoren etter finansieringskilde og fagområde i 2021. Mill. kr. </v>
      </c>
      <c r="C9" s="105" t="str">
        <f>'A.2.6'!$A$1</f>
        <v>Sist oppdatert 12.04.2023</v>
      </c>
    </row>
    <row r="10" spans="1:3" x14ac:dyDescent="0.2">
      <c r="A10" s="86" t="s">
        <v>10</v>
      </c>
      <c r="B10" t="str">
        <f>'A.2.7'!A3</f>
        <v>Driftsutgifter til FoU etter aktivitetstype og sektor for utførelse i 2021. Mill. kr og prosentfordeling.</v>
      </c>
      <c r="C10" s="105" t="str">
        <f>'A.2.7'!$A$1</f>
        <v>Sist oppdatert 12.04.2023</v>
      </c>
    </row>
    <row r="11" spans="1:3" x14ac:dyDescent="0.2">
      <c r="A11" s="86" t="s">
        <v>11</v>
      </c>
      <c r="B11" t="str">
        <f>'A.2.8'!A3</f>
        <v>Driftsutgifter til FoU etter teknologiområde og sektor for utførelse i 2021. Mill. kr.</v>
      </c>
      <c r="C11" s="105" t="str">
        <f>'A.2.8'!A1</f>
        <v>Sist oppdatert 16.05.2023</v>
      </c>
    </row>
    <row r="12" spans="1:3" x14ac:dyDescent="0.2">
      <c r="A12" s="86" t="s">
        <v>12</v>
      </c>
      <c r="B12" t="str">
        <f>'A.2.9'!A3</f>
        <v>Driftsutgifter til FoU etter tematisk område og sektor for utførelse i 2021. Mill. kr.</v>
      </c>
      <c r="C12" s="105" t="str">
        <f>'A.2.9'!A1</f>
        <v>Sist oppdatert 16.05.2023</v>
      </c>
    </row>
    <row r="13" spans="1:3" x14ac:dyDescent="0.2">
      <c r="A13" s="86" t="s">
        <v>13</v>
      </c>
      <c r="B13" t="str">
        <f>'A.2.10'!A3</f>
        <v>Totalt antall personer som deltok i FoU i Norge etter sektor for utførelse i 2021.</v>
      </c>
      <c r="C13" s="105" t="str">
        <f>'A.2.10'!A1</f>
        <v>Sist oppdatert 26.04.2023</v>
      </c>
    </row>
    <row r="14" spans="1:3" x14ac:dyDescent="0.2">
      <c r="A14" s="86" t="s">
        <v>14</v>
      </c>
      <c r="B14" t="str">
        <f>'A.2.11'!A3</f>
        <v>Forskere/faglig FoU-personale i instituttsektoren og universitets- og høgskolesektoren per 1. oktober etter utdanning på hovedfags-/masternivå i 2021.</v>
      </c>
      <c r="C14" s="105" t="str">
        <f>'A.2.11'!A1</f>
        <v>Sist oppdatert 06.06.2023</v>
      </c>
    </row>
    <row r="15" spans="1:3" x14ac:dyDescent="0.2">
      <c r="A15" s="86" t="s">
        <v>15</v>
      </c>
      <c r="B15" t="str">
        <f>'A.2.12'!A3&amp;" "&amp;'A.2.12'!A4</f>
        <v xml:space="preserve">Totale FoU-årsverk og FoU-årsverk utført av forskere/faglig personale etter sektor for utførelse og region i 2021.  </v>
      </c>
      <c r="C15" s="105" t="str">
        <f>'A.2.12'!$A$1</f>
        <v>Sist oppdatert 06.06.2023</v>
      </c>
    </row>
    <row r="16" spans="1:3" x14ac:dyDescent="0.2">
      <c r="A16" s="86" t="s">
        <v>16</v>
      </c>
      <c r="B16" t="str">
        <f>'A.2.13'!A3</f>
        <v>FoU-årsverk etter sektor for utførelse og fagområde i 2021.</v>
      </c>
      <c r="C16" s="105" t="str">
        <f>'A.2.13'!$A$1</f>
        <v>Sist oppdatert 12.04.2023</v>
      </c>
    </row>
    <row r="17" spans="1:3" x14ac:dyDescent="0.2">
      <c r="A17" s="86" t="s">
        <v>17</v>
      </c>
      <c r="B17" t="str">
        <f>'A.2.14'!A3</f>
        <v>Driftsutgifter per FoU-årsverk etter sektor for utførelse og fagområde i 2021. I 1 000 kr avrundet til nærmeste 10.</v>
      </c>
      <c r="C17" s="105" t="str">
        <f>'A.2.14'!$A$1</f>
        <v>Sist oppdatert 12.04.2023</v>
      </c>
    </row>
    <row r="18" spans="1:3" x14ac:dyDescent="0.2">
      <c r="A18" s="86" t="s">
        <v>18</v>
      </c>
      <c r="B18" t="str">
        <f>'A.2.15'!A3&amp;'A.2.15'!A4</f>
        <v>Totale FoU-årsverk og FoU-årsverk utført av forskere/faglig personale¹, samt driftsutgifter per FoU-årsverk, etter sektor for utførelse i 2021.</v>
      </c>
      <c r="C18" s="105" t="str">
        <f>'A.2.15'!A1</f>
        <v>Sist oppdatert 12.04.2023</v>
      </c>
    </row>
    <row r="19" spans="1:3" x14ac:dyDescent="0.2">
      <c r="C19" s="45"/>
    </row>
    <row r="21" spans="1:3" ht="15.75" x14ac:dyDescent="0.25">
      <c r="A21" s="155"/>
    </row>
    <row r="22" spans="1:3" x14ac:dyDescent="0.2">
      <c r="A22" s="440"/>
      <c r="B22" s="440" t="s">
        <v>254</v>
      </c>
    </row>
    <row r="23" spans="1:3" x14ac:dyDescent="0.2">
      <c r="A23" s="440" t="s">
        <v>58</v>
      </c>
      <c r="B23" s="440" t="s">
        <v>255</v>
      </c>
    </row>
    <row r="24" spans="1:3" x14ac:dyDescent="0.2">
      <c r="A24" s="440" t="s">
        <v>256</v>
      </c>
      <c r="B24" s="440" t="s">
        <v>257</v>
      </c>
    </row>
    <row r="25" spans="1:3" x14ac:dyDescent="0.2">
      <c r="A25" s="440" t="s">
        <v>72</v>
      </c>
      <c r="B25" s="440" t="s">
        <v>258</v>
      </c>
    </row>
    <row r="26" spans="1:3" x14ac:dyDescent="0.2">
      <c r="A26" s="440">
        <v>0</v>
      </c>
      <c r="B26" s="440" t="s">
        <v>259</v>
      </c>
    </row>
    <row r="37" spans="8:8" x14ac:dyDescent="0.2">
      <c r="H37" s="146"/>
    </row>
  </sheetData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  <hyperlink ref="A14" location="A.2.11!Utskriftsområde" display="A.2.11" xr:uid="{00000000-0004-0000-0000-000009000000}"/>
    <hyperlink ref="A16" location="A.2.13!Utskriftsområde" display="A.2.13" xr:uid="{00000000-0004-0000-0000-00000A000000}"/>
    <hyperlink ref="A18" location="A.2.15!Utskriftsområde" display="A.2.15" xr:uid="{00000000-0004-0000-0000-00000B000000}"/>
    <hyperlink ref="A15" location="A.2.12!Utskriftsområde" display="A.2.12" xr:uid="{00000000-0004-0000-0000-00000C000000}"/>
    <hyperlink ref="A17" location="A.2.14!Utskriftsområde" display="A.2.14" xr:uid="{00000000-0004-0000-0000-00000D000000}"/>
    <hyperlink ref="A13" location="A.2.10!A1" display="A.2.10" xr:uid="{00000000-0004-0000-0000-00000E000000}"/>
  </hyperlink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F41"/>
  <sheetViews>
    <sheetView showGridLines="0" zoomScaleNormal="100" workbookViewId="0">
      <selection activeCell="A7" sqref="A7:B10"/>
    </sheetView>
  </sheetViews>
  <sheetFormatPr baseColWidth="10" defaultColWidth="9.140625" defaultRowHeight="11.25" x14ac:dyDescent="0.2"/>
  <cols>
    <col min="1" max="1" width="44.140625" style="17" customWidth="1"/>
    <col min="2" max="4" width="17.5703125" style="17" customWidth="1"/>
    <col min="5" max="5" width="19" style="17" customWidth="1"/>
    <col min="6" max="16384" width="9.140625" style="17"/>
  </cols>
  <sheetData>
    <row r="1" spans="1:6" ht="12" x14ac:dyDescent="0.2">
      <c r="A1" s="343" t="s">
        <v>249</v>
      </c>
    </row>
    <row r="2" spans="1:6" ht="18" x14ac:dyDescent="0.25">
      <c r="A2" s="49" t="s">
        <v>125</v>
      </c>
      <c r="B2" s="9"/>
      <c r="C2" s="9"/>
      <c r="D2" s="9"/>
      <c r="E2" s="9"/>
      <c r="F2" s="9"/>
    </row>
    <row r="3" spans="1:6" ht="15.75" x14ac:dyDescent="0.25">
      <c r="A3" s="7" t="s">
        <v>126</v>
      </c>
      <c r="B3" s="9"/>
      <c r="C3" s="9"/>
      <c r="D3" s="9"/>
      <c r="E3" s="9"/>
    </row>
    <row r="4" spans="1:6" ht="12.75" x14ac:dyDescent="0.2">
      <c r="A4" s="177"/>
      <c r="B4" s="9"/>
      <c r="C4" s="9"/>
      <c r="D4" s="9"/>
      <c r="E4" s="178"/>
    </row>
    <row r="5" spans="1:6" ht="28.5" x14ac:dyDescent="0.25">
      <c r="A5" s="55" t="s">
        <v>127</v>
      </c>
      <c r="B5" s="179" t="s">
        <v>22</v>
      </c>
      <c r="C5" s="179" t="s">
        <v>118</v>
      </c>
      <c r="D5" s="176" t="s">
        <v>24</v>
      </c>
      <c r="E5" s="51" t="s">
        <v>113</v>
      </c>
    </row>
    <row r="6" spans="1:6" ht="12.75" x14ac:dyDescent="0.2">
      <c r="A6" s="166" t="s">
        <v>128</v>
      </c>
      <c r="B6" s="351">
        <f>SUM(C6:E6)</f>
        <v>10941.5</v>
      </c>
      <c r="C6" s="352">
        <v>7283.5</v>
      </c>
      <c r="D6" s="353">
        <v>2120.9</v>
      </c>
      <c r="E6" s="354">
        <v>1537.1</v>
      </c>
      <c r="F6" s="260"/>
    </row>
    <row r="7" spans="1:6" ht="12.75" x14ac:dyDescent="0.2">
      <c r="A7" s="71" t="s">
        <v>129</v>
      </c>
      <c r="B7" s="355">
        <f t="shared" ref="B7:B23" si="0">SUM(C7:E7)</f>
        <v>2740.8999999999996</v>
      </c>
      <c r="C7" s="356">
        <v>1236.8</v>
      </c>
      <c r="D7" s="357">
        <v>794.8</v>
      </c>
      <c r="E7" s="358">
        <v>709.3</v>
      </c>
      <c r="F7" s="260"/>
    </row>
    <row r="8" spans="1:6" ht="12.75" x14ac:dyDescent="0.2">
      <c r="A8" s="106" t="s">
        <v>130</v>
      </c>
      <c r="B8" s="355">
        <f t="shared" si="0"/>
        <v>3453.7000000000003</v>
      </c>
      <c r="C8" s="405">
        <v>2282.5</v>
      </c>
      <c r="D8" s="357">
        <v>629.29999999999995</v>
      </c>
      <c r="E8" s="358">
        <v>541.9</v>
      </c>
      <c r="F8" s="260"/>
    </row>
    <row r="9" spans="1:6" ht="12.75" x14ac:dyDescent="0.2">
      <c r="A9" s="106" t="s">
        <v>131</v>
      </c>
      <c r="B9" s="355">
        <f t="shared" si="0"/>
        <v>4610.1000000000004</v>
      </c>
      <c r="C9" s="405">
        <v>3733.6</v>
      </c>
      <c r="D9" s="357">
        <v>620.9</v>
      </c>
      <c r="E9" s="358">
        <v>255.6</v>
      </c>
      <c r="F9" s="260">
        <f>E9+D9</f>
        <v>876.5</v>
      </c>
    </row>
    <row r="10" spans="1:6" ht="12.75" x14ac:dyDescent="0.2">
      <c r="A10" s="71" t="s">
        <v>132</v>
      </c>
      <c r="B10" s="355">
        <f t="shared" si="0"/>
        <v>136.80000000000001</v>
      </c>
      <c r="C10" s="405">
        <v>30.6</v>
      </c>
      <c r="D10" s="357">
        <v>75.900000000000006</v>
      </c>
      <c r="E10" s="358">
        <v>30.3</v>
      </c>
      <c r="F10" s="260"/>
    </row>
    <row r="11" spans="1:6" ht="12.75" x14ac:dyDescent="0.2">
      <c r="A11" s="104" t="s">
        <v>133</v>
      </c>
      <c r="B11" s="351">
        <f t="shared" si="0"/>
        <v>4985.5</v>
      </c>
      <c r="C11" s="406">
        <v>2505.3000000000002</v>
      </c>
      <c r="D11" s="359">
        <v>1449</v>
      </c>
      <c r="E11" s="407">
        <v>1031.2</v>
      </c>
      <c r="F11" s="260"/>
    </row>
    <row r="12" spans="1:6" ht="12.75" x14ac:dyDescent="0.2">
      <c r="A12" s="106" t="s">
        <v>134</v>
      </c>
      <c r="B12" s="355">
        <f t="shared" si="0"/>
        <v>2712.7</v>
      </c>
      <c r="C12" s="405">
        <v>2191.4</v>
      </c>
      <c r="D12" s="357">
        <v>248.6</v>
      </c>
      <c r="E12" s="358">
        <v>272.7</v>
      </c>
      <c r="F12" s="260"/>
    </row>
    <row r="13" spans="1:6" ht="12.75" x14ac:dyDescent="0.2">
      <c r="A13" s="106" t="s">
        <v>135</v>
      </c>
      <c r="B13" s="355">
        <f t="shared" si="0"/>
        <v>2004.4999999999998</v>
      </c>
      <c r="C13" s="405">
        <v>313.89999999999998</v>
      </c>
      <c r="D13" s="357">
        <v>1199.8</v>
      </c>
      <c r="E13" s="358">
        <v>490.8</v>
      </c>
      <c r="F13" s="260"/>
    </row>
    <row r="14" spans="1:6" ht="12.75" x14ac:dyDescent="0.2">
      <c r="A14" s="106" t="s">
        <v>102</v>
      </c>
      <c r="B14" s="355">
        <f t="shared" si="0"/>
        <v>268.39999999999998</v>
      </c>
      <c r="C14" s="405">
        <v>0</v>
      </c>
      <c r="D14" s="357">
        <v>0.7</v>
      </c>
      <c r="E14" s="358">
        <v>267.7</v>
      </c>
      <c r="F14" s="260"/>
    </row>
    <row r="15" spans="1:6" ht="12.75" x14ac:dyDescent="0.2">
      <c r="A15" s="104" t="s">
        <v>136</v>
      </c>
      <c r="B15" s="351">
        <f>SUM(C15:E15)</f>
        <v>4483.8</v>
      </c>
      <c r="C15" s="406">
        <v>1552</v>
      </c>
      <c r="D15" s="359">
        <v>1367.6</v>
      </c>
      <c r="E15" s="407">
        <v>1564.2</v>
      </c>
      <c r="F15" s="260"/>
    </row>
    <row r="16" spans="1:6" ht="12.75" customHeight="1" x14ac:dyDescent="0.2">
      <c r="A16" s="106" t="s">
        <v>137</v>
      </c>
      <c r="B16" s="355">
        <f t="shared" si="0"/>
        <v>1212.5999999999999</v>
      </c>
      <c r="C16" s="405">
        <v>500</v>
      </c>
      <c r="D16" s="357">
        <v>432</v>
      </c>
      <c r="E16" s="358">
        <v>280.60000000000002</v>
      </c>
      <c r="F16" s="260"/>
    </row>
    <row r="17" spans="1:6" ht="12" customHeight="1" x14ac:dyDescent="0.2">
      <c r="A17" s="106" t="s">
        <v>138</v>
      </c>
      <c r="B17" s="355">
        <f t="shared" si="0"/>
        <v>1249.8</v>
      </c>
      <c r="C17" s="405">
        <v>831.9</v>
      </c>
      <c r="D17" s="357">
        <v>139</v>
      </c>
      <c r="E17" s="358">
        <v>278.89999999999998</v>
      </c>
      <c r="F17" s="260"/>
    </row>
    <row r="18" spans="1:6" ht="12.75" x14ac:dyDescent="0.2">
      <c r="A18" s="106" t="s">
        <v>139</v>
      </c>
      <c r="B18" s="355">
        <f t="shared" si="0"/>
        <v>2021.6</v>
      </c>
      <c r="C18" s="405">
        <v>220.1</v>
      </c>
      <c r="D18" s="357">
        <v>796.7</v>
      </c>
      <c r="E18" s="358">
        <v>1004.8</v>
      </c>
      <c r="F18" s="260"/>
    </row>
    <row r="19" spans="1:6" ht="12.75" x14ac:dyDescent="0.2">
      <c r="A19" s="104" t="s">
        <v>140</v>
      </c>
      <c r="B19" s="360">
        <f t="shared" si="0"/>
        <v>2410.1999999999998</v>
      </c>
      <c r="C19" s="352">
        <v>217.3</v>
      </c>
      <c r="D19" s="359">
        <v>1539.4</v>
      </c>
      <c r="E19" s="407">
        <v>653.5</v>
      </c>
      <c r="F19" s="260"/>
    </row>
    <row r="20" spans="1:6" ht="12.75" x14ac:dyDescent="0.2">
      <c r="A20" s="104" t="s">
        <v>141</v>
      </c>
      <c r="B20" s="360">
        <f t="shared" si="0"/>
        <v>2012.3999999999999</v>
      </c>
      <c r="C20" s="352">
        <v>1428.8</v>
      </c>
      <c r="D20" s="359">
        <v>330.9</v>
      </c>
      <c r="E20" s="407">
        <v>252.7</v>
      </c>
      <c r="F20" s="260"/>
    </row>
    <row r="21" spans="1:6" ht="12.75" x14ac:dyDescent="0.2">
      <c r="A21" s="104" t="s">
        <v>142</v>
      </c>
      <c r="B21" s="351">
        <f t="shared" si="0"/>
        <v>1663.8999999999999</v>
      </c>
      <c r="C21" s="406">
        <v>692.1</v>
      </c>
      <c r="D21" s="359">
        <v>657</v>
      </c>
      <c r="E21" s="407">
        <v>314.8</v>
      </c>
      <c r="F21" s="260"/>
    </row>
    <row r="22" spans="1:6" ht="12.75" x14ac:dyDescent="0.2">
      <c r="A22" s="104" t="s">
        <v>143</v>
      </c>
      <c r="B22" s="360">
        <f t="shared" si="0"/>
        <v>792.7</v>
      </c>
      <c r="C22" s="352">
        <v>282.5</v>
      </c>
      <c r="D22" s="359">
        <v>373.1</v>
      </c>
      <c r="E22" s="407">
        <v>137.1</v>
      </c>
      <c r="F22" s="260"/>
    </row>
    <row r="23" spans="1:6" ht="12.75" x14ac:dyDescent="0.2">
      <c r="A23" s="104" t="s">
        <v>144</v>
      </c>
      <c r="B23" s="360">
        <f t="shared" si="0"/>
        <v>3115.3999999999996</v>
      </c>
      <c r="C23" s="352">
        <v>1851.7</v>
      </c>
      <c r="D23" s="359">
        <v>727</v>
      </c>
      <c r="E23" s="407">
        <v>536.70000000000005</v>
      </c>
      <c r="F23" s="260"/>
    </row>
    <row r="24" spans="1:6" ht="12.75" x14ac:dyDescent="0.2">
      <c r="A24" s="104" t="s">
        <v>145</v>
      </c>
      <c r="B24" s="360">
        <f t="shared" ref="B24:B29" si="1">SUM(C24:E24)</f>
        <v>12970</v>
      </c>
      <c r="C24" s="407">
        <v>2814.3</v>
      </c>
      <c r="D24" s="359">
        <v>2362.8000000000002</v>
      </c>
      <c r="E24" s="407">
        <v>7792.9</v>
      </c>
      <c r="F24" s="260"/>
    </row>
    <row r="25" spans="1:6" ht="12.75" x14ac:dyDescent="0.2">
      <c r="A25" s="104" t="s">
        <v>146</v>
      </c>
      <c r="B25" s="360">
        <f t="shared" si="1"/>
        <v>2491.1999999999998</v>
      </c>
      <c r="C25" s="407" t="s">
        <v>58</v>
      </c>
      <c r="D25" s="359">
        <v>156.69999999999999</v>
      </c>
      <c r="E25" s="365">
        <v>2334.5</v>
      </c>
      <c r="F25" s="260"/>
    </row>
    <row r="26" spans="1:6" ht="12.75" x14ac:dyDescent="0.2">
      <c r="A26" s="104" t="s">
        <v>147</v>
      </c>
      <c r="B26" s="360">
        <f t="shared" si="1"/>
        <v>1609.4</v>
      </c>
      <c r="C26" s="407" t="s">
        <v>58</v>
      </c>
      <c r="D26" s="359">
        <v>355.4</v>
      </c>
      <c r="E26" s="365">
        <v>1254</v>
      </c>
      <c r="F26" s="260"/>
    </row>
    <row r="27" spans="1:6" ht="12.75" x14ac:dyDescent="0.2">
      <c r="A27" s="191" t="s">
        <v>148</v>
      </c>
      <c r="B27" s="360">
        <f t="shared" si="1"/>
        <v>1894.1</v>
      </c>
      <c r="C27" s="407" t="s">
        <v>58</v>
      </c>
      <c r="D27" s="359">
        <v>800.9</v>
      </c>
      <c r="E27" s="407">
        <v>1093.2</v>
      </c>
      <c r="F27" s="260"/>
    </row>
    <row r="28" spans="1:6" ht="12.75" x14ac:dyDescent="0.2">
      <c r="A28" s="191" t="s">
        <v>149</v>
      </c>
      <c r="B28" s="360">
        <f t="shared" si="1"/>
        <v>657.9</v>
      </c>
      <c r="C28" s="407" t="s">
        <v>58</v>
      </c>
      <c r="D28" s="359">
        <v>292.39999999999998</v>
      </c>
      <c r="E28" s="407">
        <v>365.5</v>
      </c>
      <c r="F28" s="260"/>
    </row>
    <row r="29" spans="1:6" ht="12.75" x14ac:dyDescent="0.2">
      <c r="A29" s="191" t="s">
        <v>150</v>
      </c>
      <c r="B29" s="360">
        <f t="shared" si="1"/>
        <v>154.30000000000001</v>
      </c>
      <c r="C29" s="407" t="s">
        <v>58</v>
      </c>
      <c r="D29" s="359">
        <v>29.8</v>
      </c>
      <c r="E29" s="407">
        <v>124.5</v>
      </c>
      <c r="F29" s="260"/>
    </row>
    <row r="30" spans="1:6" x14ac:dyDescent="0.2">
      <c r="B30" s="211"/>
      <c r="C30" s="211"/>
      <c r="D30" s="260"/>
      <c r="E30" s="361"/>
      <c r="F30" s="260"/>
    </row>
    <row r="31" spans="1:6" x14ac:dyDescent="0.2">
      <c r="A31" s="70" t="s">
        <v>151</v>
      </c>
      <c r="B31" s="211"/>
      <c r="C31" s="211"/>
      <c r="D31" s="211"/>
      <c r="E31" s="211"/>
      <c r="F31" s="211"/>
    </row>
    <row r="32" spans="1:6" x14ac:dyDescent="0.2">
      <c r="A32" s="17" t="s">
        <v>124</v>
      </c>
      <c r="B32" s="211"/>
      <c r="C32" s="361"/>
      <c r="D32" s="361"/>
      <c r="E32" s="361"/>
      <c r="F32" s="211"/>
    </row>
    <row r="33" spans="1:6" ht="12.75" x14ac:dyDescent="0.2">
      <c r="A33" s="258" t="s">
        <v>33</v>
      </c>
      <c r="B33" s="258"/>
      <c r="C33" s="429"/>
      <c r="D33" s="161"/>
      <c r="E33" s="161"/>
      <c r="F33" s="211"/>
    </row>
    <row r="34" spans="1:6" ht="12.75" x14ac:dyDescent="0.2">
      <c r="B34" s="211"/>
      <c r="C34" s="211"/>
      <c r="D34" s="211"/>
      <c r="E34" s="211"/>
      <c r="F34" s="113"/>
    </row>
    <row r="35" spans="1:6" ht="12.75" x14ac:dyDescent="0.2">
      <c r="A35" s="167" t="s">
        <v>34</v>
      </c>
      <c r="B35" s="211"/>
      <c r="C35" s="211"/>
      <c r="D35" s="211"/>
      <c r="E35" s="362"/>
      <c r="F35" s="113"/>
    </row>
    <row r="36" spans="1:6" ht="12.75" x14ac:dyDescent="0.2">
      <c r="B36" s="211"/>
      <c r="C36" s="211"/>
      <c r="D36" s="211"/>
      <c r="E36" s="362"/>
      <c r="F36" s="113"/>
    </row>
    <row r="37" spans="1:6" ht="12.75" x14ac:dyDescent="0.2">
      <c r="B37" s="363"/>
      <c r="C37" s="364"/>
      <c r="D37" s="211"/>
      <c r="E37" s="362"/>
      <c r="F37" s="113"/>
    </row>
    <row r="38" spans="1:6" ht="12.75" x14ac:dyDescent="0.2">
      <c r="B38" s="47"/>
      <c r="E38" s="107"/>
      <c r="F38"/>
    </row>
    <row r="39" spans="1:6" ht="12.75" x14ac:dyDescent="0.2">
      <c r="B39" s="47"/>
      <c r="E39" s="107"/>
      <c r="F39"/>
    </row>
    <row r="40" spans="1:6" ht="12.75" x14ac:dyDescent="0.2">
      <c r="B40" s="47"/>
      <c r="E40" s="107"/>
      <c r="F40"/>
    </row>
    <row r="41" spans="1:6" ht="12.75" x14ac:dyDescent="0.2">
      <c r="B41" s="47"/>
      <c r="E41" s="107"/>
      <c r="F41"/>
    </row>
  </sheetData>
  <phoneticPr fontId="0" type="noConversion"/>
  <hyperlinks>
    <hyperlink ref="A35" location="Innhold!A1" display="Innhold" xr:uid="{00000000-0004-0000-0900-000000000000}"/>
  </hyperlinks>
  <pageMargins left="0.78740157499999996" right="0.78740157499999996" top="0.984251969" bottom="0.984251969" header="0.5" footer="0.5"/>
  <pageSetup paperSize="9" scale="95" orientation="landscape" r:id="rId1"/>
  <headerFooter alignWithMargins="0"/>
  <ignoredErrors>
    <ignoredError sqref="C3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AO113"/>
  <sheetViews>
    <sheetView showGridLines="0" zoomScale="106" zoomScaleNormal="106" workbookViewId="0">
      <selection activeCell="E10" sqref="E10"/>
    </sheetView>
  </sheetViews>
  <sheetFormatPr baseColWidth="10" defaultColWidth="9.140625" defaultRowHeight="11.25" x14ac:dyDescent="0.2"/>
  <cols>
    <col min="1" max="1" width="49.42578125" style="17" customWidth="1"/>
    <col min="2" max="7" width="9.5703125" style="17" customWidth="1"/>
    <col min="8" max="13" width="9.5703125" style="198" customWidth="1"/>
    <col min="14" max="16" width="9.5703125" style="17" customWidth="1"/>
    <col min="17" max="17" width="8.5703125" style="17" customWidth="1"/>
    <col min="18" max="16384" width="9.140625" style="17"/>
  </cols>
  <sheetData>
    <row r="1" spans="1:19" ht="12" x14ac:dyDescent="0.2">
      <c r="A1" s="343" t="s">
        <v>114</v>
      </c>
      <c r="B1" s="343"/>
      <c r="C1" s="343"/>
      <c r="D1" s="343"/>
      <c r="E1" s="343"/>
      <c r="F1" s="343"/>
      <c r="G1" s="343"/>
    </row>
    <row r="2" spans="1:19" s="18" customFormat="1" ht="18" x14ac:dyDescent="0.25">
      <c r="A2" s="49" t="s">
        <v>152</v>
      </c>
      <c r="B2" s="9"/>
      <c r="C2" s="9"/>
      <c r="D2" s="9"/>
      <c r="E2" s="9"/>
      <c r="F2" s="9"/>
      <c r="G2" s="9"/>
      <c r="H2" s="111"/>
      <c r="I2" s="111"/>
      <c r="J2" s="111"/>
      <c r="K2" s="111"/>
      <c r="L2" s="111"/>
      <c r="M2" s="111"/>
    </row>
    <row r="3" spans="1:19" ht="15.75" x14ac:dyDescent="0.25">
      <c r="A3" s="7" t="s">
        <v>153</v>
      </c>
      <c r="B3" s="9"/>
      <c r="C3" s="9"/>
      <c r="D3" s="9"/>
      <c r="E3" s="9"/>
      <c r="F3" s="9"/>
      <c r="G3" s="9"/>
      <c r="H3" s="111"/>
      <c r="I3" s="111"/>
      <c r="J3" s="111"/>
      <c r="K3" s="110"/>
      <c r="L3" s="111"/>
      <c r="M3" s="110"/>
    </row>
    <row r="4" spans="1:19" ht="12.75" customHeight="1" x14ac:dyDescent="0.2">
      <c r="A4" s="151"/>
      <c r="B4" s="151"/>
      <c r="C4" s="151"/>
      <c r="D4" s="151"/>
      <c r="E4" s="151"/>
      <c r="F4" s="151"/>
      <c r="G4" s="151"/>
      <c r="H4" s="197"/>
      <c r="I4" s="197"/>
      <c r="J4" s="197"/>
      <c r="K4" s="197"/>
      <c r="L4" s="197"/>
      <c r="M4" s="197"/>
    </row>
    <row r="5" spans="1:19" ht="35.25" customHeight="1" x14ac:dyDescent="0.2">
      <c r="A5" s="64"/>
      <c r="B5" s="454" t="s">
        <v>154</v>
      </c>
      <c r="C5" s="455"/>
      <c r="D5" s="458"/>
      <c r="E5" s="454" t="s">
        <v>155</v>
      </c>
      <c r="F5" s="456"/>
      <c r="G5" s="457"/>
      <c r="H5" s="454" t="s">
        <v>156</v>
      </c>
      <c r="I5" s="455"/>
      <c r="J5" s="455"/>
      <c r="K5" s="454" t="s">
        <v>157</v>
      </c>
      <c r="L5" s="455"/>
      <c r="M5" s="455"/>
      <c r="N5" s="454" t="s">
        <v>158</v>
      </c>
      <c r="O5" s="455"/>
      <c r="P5" s="455"/>
    </row>
    <row r="6" spans="1:19" ht="20.25" customHeight="1" x14ac:dyDescent="0.2">
      <c r="A6" s="65" t="s">
        <v>50</v>
      </c>
      <c r="B6" s="26" t="s">
        <v>22</v>
      </c>
      <c r="C6" s="201" t="s">
        <v>159</v>
      </c>
      <c r="D6" s="201" t="s">
        <v>160</v>
      </c>
      <c r="E6" s="26" t="s">
        <v>22</v>
      </c>
      <c r="F6" s="201" t="s">
        <v>159</v>
      </c>
      <c r="G6" s="201" t="s">
        <v>160</v>
      </c>
      <c r="H6" s="26" t="s">
        <v>22</v>
      </c>
      <c r="I6" s="201" t="s">
        <v>159</v>
      </c>
      <c r="J6" s="201" t="s">
        <v>160</v>
      </c>
      <c r="K6" s="26" t="s">
        <v>22</v>
      </c>
      <c r="L6" s="201" t="s">
        <v>159</v>
      </c>
      <c r="M6" s="201" t="s">
        <v>160</v>
      </c>
      <c r="N6" s="26" t="s">
        <v>22</v>
      </c>
      <c r="O6" s="201" t="s">
        <v>159</v>
      </c>
      <c r="P6" s="337" t="s">
        <v>160</v>
      </c>
    </row>
    <row r="7" spans="1:19" ht="14.25" x14ac:dyDescent="0.2">
      <c r="A7" s="103" t="s">
        <v>53</v>
      </c>
      <c r="B7" s="169">
        <f>SUM(H7,K7,N7)</f>
        <v>39582</v>
      </c>
      <c r="C7" s="169">
        <f>F7+O7</f>
        <v>8344</v>
      </c>
      <c r="D7" s="169">
        <f>G7+P7</f>
        <v>31238</v>
      </c>
      <c r="E7" s="227">
        <f t="shared" ref="E7:E11" si="0">H7+K7</f>
        <v>27122</v>
      </c>
      <c r="F7" s="169">
        <f>I7+L7</f>
        <v>5903</v>
      </c>
      <c r="G7" s="169">
        <f>J7+M7</f>
        <v>21219</v>
      </c>
      <c r="H7" s="292">
        <v>2704</v>
      </c>
      <c r="I7" s="319">
        <v>762</v>
      </c>
      <c r="J7" s="282">
        <v>1942</v>
      </c>
      <c r="K7" s="169">
        <v>24418</v>
      </c>
      <c r="L7" s="282">
        <v>5141</v>
      </c>
      <c r="M7" s="282">
        <v>19277</v>
      </c>
      <c r="N7" s="399">
        <v>12460</v>
      </c>
      <c r="O7" s="282">
        <v>2441</v>
      </c>
      <c r="P7" s="338">
        <v>10019</v>
      </c>
      <c r="Q7" s="52"/>
      <c r="R7" s="52"/>
    </row>
    <row r="8" spans="1:19" ht="12.75" x14ac:dyDescent="0.2">
      <c r="A8" s="30" t="s">
        <v>24</v>
      </c>
      <c r="B8" s="169">
        <f>SUM(H8,K8,N8)</f>
        <v>14020</v>
      </c>
      <c r="C8" s="169">
        <f t="shared" ref="C8:C12" si="1">F8+O8</f>
        <v>6901</v>
      </c>
      <c r="D8" s="169">
        <f t="shared" ref="D8:D12" si="2">G8+P8</f>
        <v>7119</v>
      </c>
      <c r="E8" s="227">
        <f t="shared" si="0"/>
        <v>9061</v>
      </c>
      <c r="F8" s="169">
        <f t="shared" ref="F8:F11" si="3">I8+L8</f>
        <v>4147</v>
      </c>
      <c r="G8" s="169">
        <f t="shared" ref="G8:G12" si="4">J8+M8</f>
        <v>4914</v>
      </c>
      <c r="H8" s="292">
        <v>5349</v>
      </c>
      <c r="I8" s="292">
        <v>2280</v>
      </c>
      <c r="J8" s="282">
        <v>3069</v>
      </c>
      <c r="K8" s="169">
        <v>3712</v>
      </c>
      <c r="L8" s="282">
        <v>1867</v>
      </c>
      <c r="M8" s="282">
        <v>1845</v>
      </c>
      <c r="N8" s="320">
        <v>4959</v>
      </c>
      <c r="O8" s="282">
        <v>2754</v>
      </c>
      <c r="P8" s="338">
        <v>2205</v>
      </c>
      <c r="Q8" s="52"/>
      <c r="R8" s="52"/>
    </row>
    <row r="9" spans="1:19" s="198" customFormat="1" ht="12.75" x14ac:dyDescent="0.2">
      <c r="A9" s="203" t="s">
        <v>161</v>
      </c>
      <c r="B9" s="400">
        <f>SUM(H9,K9,N9)</f>
        <v>1879</v>
      </c>
      <c r="C9" s="169">
        <f t="shared" si="1"/>
        <v>1261</v>
      </c>
      <c r="D9" s="169">
        <f t="shared" si="2"/>
        <v>618</v>
      </c>
      <c r="E9" s="423">
        <f t="shared" si="0"/>
        <v>1147</v>
      </c>
      <c r="F9" s="169">
        <f t="shared" si="3"/>
        <v>670</v>
      </c>
      <c r="G9" s="169">
        <f t="shared" si="4"/>
        <v>477</v>
      </c>
      <c r="H9" s="401">
        <v>521</v>
      </c>
      <c r="I9" s="401">
        <v>293</v>
      </c>
      <c r="J9" s="282">
        <v>228</v>
      </c>
      <c r="K9" s="400">
        <v>626</v>
      </c>
      <c r="L9" s="336">
        <v>377</v>
      </c>
      <c r="M9" s="336">
        <v>249</v>
      </c>
      <c r="N9" s="321">
        <v>732</v>
      </c>
      <c r="O9" s="336">
        <v>591</v>
      </c>
      <c r="P9" s="339">
        <v>141</v>
      </c>
      <c r="Q9" s="52"/>
      <c r="R9" s="52"/>
    </row>
    <row r="10" spans="1:19" ht="12.75" x14ac:dyDescent="0.2">
      <c r="A10" s="30" t="s">
        <v>113</v>
      </c>
      <c r="B10" s="224">
        <f>SUM(H10,K10,N10)</f>
        <v>40639</v>
      </c>
      <c r="C10" s="224">
        <f t="shared" si="1"/>
        <v>22550</v>
      </c>
      <c r="D10" s="224">
        <f t="shared" si="2"/>
        <v>18089</v>
      </c>
      <c r="E10" s="227">
        <f>H10+K10</f>
        <v>30715</v>
      </c>
      <c r="F10" s="227">
        <f t="shared" si="3"/>
        <v>15737</v>
      </c>
      <c r="G10" s="227">
        <f t="shared" si="4"/>
        <v>14978</v>
      </c>
      <c r="H10" s="366">
        <v>15310</v>
      </c>
      <c r="I10" s="366">
        <v>6956</v>
      </c>
      <c r="J10" s="225">
        <v>8354</v>
      </c>
      <c r="K10" s="227">
        <v>15405</v>
      </c>
      <c r="L10" s="225">
        <v>8781</v>
      </c>
      <c r="M10" s="225">
        <v>6624</v>
      </c>
      <c r="N10" s="420">
        <v>9924</v>
      </c>
      <c r="O10" s="225">
        <v>6813</v>
      </c>
      <c r="P10" s="170">
        <v>3111</v>
      </c>
      <c r="Q10" s="52"/>
      <c r="R10" s="52"/>
      <c r="S10" s="211"/>
    </row>
    <row r="11" spans="1:19" s="198" customFormat="1" ht="12.75" x14ac:dyDescent="0.2">
      <c r="A11" s="203" t="s">
        <v>162</v>
      </c>
      <c r="B11" s="400">
        <f>SUM(H11,K11,N11)</f>
        <v>6152</v>
      </c>
      <c r="C11" s="169">
        <f t="shared" si="1"/>
        <v>3796</v>
      </c>
      <c r="D11" s="169">
        <f t="shared" si="2"/>
        <v>2356</v>
      </c>
      <c r="E11" s="423">
        <f t="shared" si="0"/>
        <v>4235</v>
      </c>
      <c r="F11" s="227">
        <f t="shared" si="3"/>
        <v>2281</v>
      </c>
      <c r="G11" s="227">
        <f t="shared" si="4"/>
        <v>1954</v>
      </c>
      <c r="H11" s="421">
        <v>2472</v>
      </c>
      <c r="I11" s="421">
        <v>1227</v>
      </c>
      <c r="J11" s="422">
        <v>1245</v>
      </c>
      <c r="K11" s="423">
        <v>1763</v>
      </c>
      <c r="L11" s="422">
        <v>1054</v>
      </c>
      <c r="M11" s="422">
        <v>709</v>
      </c>
      <c r="N11" s="424">
        <v>1917</v>
      </c>
      <c r="O11" s="422">
        <v>1515</v>
      </c>
      <c r="P11" s="425">
        <v>402</v>
      </c>
      <c r="Q11" s="52"/>
      <c r="R11" s="52"/>
      <c r="S11" s="211"/>
    </row>
    <row r="12" spans="1:19" ht="12.75" x14ac:dyDescent="0.2">
      <c r="A12" s="31" t="s">
        <v>22</v>
      </c>
      <c r="B12" s="255">
        <f>SUM(B7:B8,B10)</f>
        <v>94241</v>
      </c>
      <c r="C12" s="295">
        <f t="shared" si="1"/>
        <v>37795</v>
      </c>
      <c r="D12" s="295">
        <f t="shared" si="2"/>
        <v>56446</v>
      </c>
      <c r="E12" s="426">
        <f>H12+K12</f>
        <v>66898</v>
      </c>
      <c r="F12" s="426">
        <f>I12+L12</f>
        <v>25787</v>
      </c>
      <c r="G12" s="426">
        <f t="shared" si="4"/>
        <v>41111</v>
      </c>
      <c r="H12" s="308">
        <f t="shared" ref="H12:N12" si="5">SUM(H7:H8,H10)</f>
        <v>23363</v>
      </c>
      <c r="I12" s="308">
        <f t="shared" si="5"/>
        <v>9998</v>
      </c>
      <c r="J12" s="308">
        <f t="shared" si="5"/>
        <v>13365</v>
      </c>
      <c r="K12" s="308">
        <f t="shared" si="5"/>
        <v>43535</v>
      </c>
      <c r="L12" s="308">
        <f t="shared" si="5"/>
        <v>15789</v>
      </c>
      <c r="M12" s="308">
        <f t="shared" si="5"/>
        <v>27746</v>
      </c>
      <c r="N12" s="427">
        <f t="shared" si="5"/>
        <v>27343</v>
      </c>
      <c r="O12" s="308">
        <f>SUM(O7,O8,O10)</f>
        <v>12008</v>
      </c>
      <c r="P12" s="428">
        <f>SUM(P7,P8,P10)</f>
        <v>15335</v>
      </c>
      <c r="Q12" s="52"/>
      <c r="R12" s="52"/>
      <c r="S12" s="211"/>
    </row>
    <row r="13" spans="1:19" ht="12.75" x14ac:dyDescent="0.2">
      <c r="B13" s="39"/>
      <c r="C13" s="39"/>
      <c r="D13" s="39"/>
      <c r="E13" s="39"/>
      <c r="F13" s="39"/>
      <c r="G13" s="39"/>
      <c r="H13" s="39"/>
      <c r="K13" s="39"/>
      <c r="N13" s="39"/>
      <c r="Q13" s="52"/>
      <c r="R13" s="52"/>
    </row>
    <row r="14" spans="1:19" ht="12.75" x14ac:dyDescent="0.2">
      <c r="A14" s="28" t="s">
        <v>250</v>
      </c>
      <c r="N14" s="39"/>
      <c r="Q14" s="52"/>
      <c r="R14" s="52"/>
    </row>
    <row r="15" spans="1:19" ht="12.75" x14ac:dyDescent="0.2">
      <c r="A15" s="257" t="s">
        <v>248</v>
      </c>
      <c r="N15" s="39"/>
      <c r="Q15" s="52"/>
      <c r="R15" s="52"/>
    </row>
    <row r="16" spans="1:19" ht="12.75" x14ac:dyDescent="0.2">
      <c r="A16" s="261" t="s">
        <v>163</v>
      </c>
      <c r="B16" s="258"/>
      <c r="C16" s="258"/>
      <c r="D16" s="258"/>
      <c r="E16" s="258"/>
      <c r="F16" s="258"/>
      <c r="G16" s="258"/>
      <c r="H16" s="199"/>
      <c r="J16" s="300"/>
      <c r="Q16" s="52"/>
      <c r="R16" s="52"/>
    </row>
    <row r="17" spans="1:41" ht="12.75" x14ac:dyDescent="0.2">
      <c r="B17" s="39"/>
      <c r="C17" s="39"/>
      <c r="D17" s="39"/>
      <c r="E17" s="39"/>
      <c r="F17" s="39"/>
      <c r="G17" s="39"/>
      <c r="H17" s="199"/>
      <c r="J17" s="199"/>
      <c r="M17" s="300"/>
      <c r="Q17" s="52"/>
      <c r="R17" s="52"/>
    </row>
    <row r="18" spans="1:41" ht="12.75" x14ac:dyDescent="0.2">
      <c r="A18" s="167" t="s">
        <v>34</v>
      </c>
      <c r="B18" s="3"/>
      <c r="C18" s="3"/>
      <c r="D18" s="3"/>
      <c r="E18" s="3"/>
      <c r="F18" s="3"/>
      <c r="G18" s="3"/>
      <c r="J18" s="199"/>
      <c r="O18" s="211"/>
      <c r="P18" s="211"/>
      <c r="Q18" s="52"/>
      <c r="R18" s="52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</row>
    <row r="19" spans="1:41" ht="12.75" x14ac:dyDescent="0.2">
      <c r="B19" s="105"/>
      <c r="J19" s="300"/>
      <c r="O19" s="211"/>
      <c r="P19" s="211"/>
      <c r="Q19" s="52"/>
      <c r="R19" s="52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</row>
    <row r="20" spans="1:41" ht="12.75" x14ac:dyDescent="0.2">
      <c r="I20" s="199"/>
      <c r="O20" s="211"/>
      <c r="P20" s="211"/>
      <c r="Q20" s="52"/>
      <c r="R20" s="52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</row>
    <row r="21" spans="1:41" ht="15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52"/>
      <c r="R21" s="52"/>
      <c r="S21" s="340"/>
      <c r="T21" s="340"/>
      <c r="U21" s="211"/>
      <c r="V21" s="340"/>
      <c r="W21" s="340"/>
      <c r="X21" s="211"/>
      <c r="Y21" s="340"/>
      <c r="Z21" s="340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</row>
    <row r="22" spans="1:41" ht="15" x14ac:dyDescent="0.25">
      <c r="O22" s="211"/>
      <c r="P22" s="341"/>
      <c r="Q22" s="341"/>
      <c r="R22" s="211"/>
      <c r="S22" s="341"/>
      <c r="T22" s="341"/>
      <c r="U22" s="211"/>
      <c r="V22" s="341"/>
      <c r="W22" s="341"/>
      <c r="X22" s="211"/>
      <c r="Y22" s="341"/>
      <c r="Z22" s="34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</row>
    <row r="23" spans="1:41" ht="15" x14ac:dyDescent="0.25">
      <c r="O23" s="211"/>
      <c r="P23" s="341"/>
      <c r="Q23" s="341"/>
      <c r="R23" s="211"/>
      <c r="S23" s="341"/>
      <c r="T23" s="341"/>
      <c r="U23" s="211"/>
      <c r="V23" s="341"/>
      <c r="W23" s="341"/>
      <c r="X23" s="211"/>
      <c r="Y23" s="341"/>
      <c r="Z23" s="34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</row>
    <row r="24" spans="1:41" ht="15" x14ac:dyDescent="0.25">
      <c r="I24" s="200"/>
      <c r="O24" s="211"/>
      <c r="P24" s="341"/>
      <c r="Q24" s="341"/>
      <c r="R24" s="211"/>
      <c r="S24" s="341"/>
      <c r="T24" s="341"/>
      <c r="U24" s="211"/>
      <c r="V24" s="341"/>
      <c r="W24" s="341"/>
      <c r="X24" s="211"/>
      <c r="Y24" s="341"/>
      <c r="Z24" s="34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</row>
    <row r="25" spans="1:41" ht="15" x14ac:dyDescent="0.25">
      <c r="O25" s="211"/>
      <c r="P25" s="341"/>
      <c r="Q25" s="341"/>
      <c r="R25" s="211"/>
      <c r="S25" s="341"/>
      <c r="T25" s="341"/>
      <c r="U25" s="211"/>
      <c r="V25" s="341"/>
      <c r="W25" s="341"/>
      <c r="X25" s="211"/>
      <c r="Y25" s="341"/>
      <c r="Z25" s="34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</row>
    <row r="26" spans="1:41" ht="15" x14ac:dyDescent="0.25">
      <c r="I26" s="199"/>
      <c r="O26" s="211"/>
      <c r="P26" s="341"/>
      <c r="Q26" s="341"/>
      <c r="R26" s="211"/>
      <c r="S26" s="341"/>
      <c r="T26" s="341"/>
      <c r="U26" s="211"/>
      <c r="V26" s="341"/>
      <c r="W26" s="341"/>
      <c r="X26" s="211"/>
      <c r="Y26" s="341"/>
      <c r="Z26" s="34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</row>
    <row r="27" spans="1:41" ht="15" x14ac:dyDescent="0.25">
      <c r="O27" s="211"/>
      <c r="P27" s="341"/>
      <c r="Q27" s="341"/>
      <c r="R27" s="211"/>
      <c r="S27" s="341"/>
      <c r="T27" s="341"/>
      <c r="U27" s="211"/>
      <c r="V27" s="341"/>
      <c r="W27" s="341"/>
      <c r="X27" s="211"/>
      <c r="Y27" s="341"/>
      <c r="Z27" s="34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</row>
    <row r="28" spans="1:41" ht="15" x14ac:dyDescent="0.25">
      <c r="O28" s="211"/>
      <c r="P28" s="341"/>
      <c r="Q28" s="341"/>
      <c r="R28" s="211"/>
      <c r="S28" s="341"/>
      <c r="T28" s="341"/>
      <c r="U28" s="211"/>
      <c r="V28" s="341"/>
      <c r="W28" s="341"/>
      <c r="X28" s="211"/>
      <c r="Y28" s="341"/>
      <c r="Z28" s="34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</row>
    <row r="29" spans="1:41" ht="15" x14ac:dyDescent="0.25">
      <c r="O29" s="211"/>
      <c r="P29" s="341"/>
      <c r="Q29" s="341"/>
      <c r="R29" s="211"/>
      <c r="S29" s="341"/>
      <c r="T29" s="341"/>
      <c r="U29" s="211"/>
      <c r="V29" s="341"/>
      <c r="W29" s="341"/>
      <c r="X29" s="211"/>
      <c r="Y29" s="341"/>
      <c r="Z29" s="34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</row>
    <row r="30" spans="1:41" ht="15" x14ac:dyDescent="0.25">
      <c r="O30" s="211"/>
      <c r="P30" s="341"/>
      <c r="Q30" s="341"/>
      <c r="R30" s="211"/>
      <c r="S30" s="341"/>
      <c r="T30" s="341"/>
      <c r="U30" s="211"/>
      <c r="V30" s="341"/>
      <c r="W30" s="341"/>
      <c r="X30" s="211"/>
      <c r="Y30" s="341"/>
      <c r="Z30" s="34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</row>
    <row r="31" spans="1:41" ht="15" x14ac:dyDescent="0.25">
      <c r="O31" s="211"/>
      <c r="P31" s="341"/>
      <c r="Q31" s="341"/>
      <c r="R31" s="211"/>
      <c r="S31" s="341"/>
      <c r="T31" s="341"/>
      <c r="U31" s="211"/>
      <c r="V31" s="341"/>
      <c r="W31" s="341"/>
      <c r="X31" s="211"/>
      <c r="Y31" s="341"/>
      <c r="Z31" s="34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</row>
    <row r="32" spans="1:41" ht="15" x14ac:dyDescent="0.25">
      <c r="O32" s="211"/>
      <c r="P32" s="341"/>
      <c r="Q32" s="341"/>
      <c r="R32" s="211"/>
      <c r="S32" s="341"/>
      <c r="T32" s="341"/>
      <c r="U32" s="211"/>
      <c r="V32" s="341"/>
      <c r="W32" s="341"/>
      <c r="X32" s="211"/>
      <c r="Y32" s="341"/>
      <c r="Z32" s="34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</row>
    <row r="33" spans="15:41" ht="15" x14ac:dyDescent="0.25">
      <c r="O33" s="211"/>
      <c r="P33" s="341"/>
      <c r="Q33" s="341"/>
      <c r="R33" s="211"/>
      <c r="S33" s="341"/>
      <c r="T33" s="341"/>
      <c r="U33" s="211"/>
      <c r="V33" s="341"/>
      <c r="W33" s="341"/>
      <c r="X33" s="211"/>
      <c r="Y33" s="341"/>
      <c r="Z33" s="34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</row>
    <row r="34" spans="15:41" ht="15" x14ac:dyDescent="0.25">
      <c r="O34" s="211"/>
      <c r="P34" s="341"/>
      <c r="Q34" s="341"/>
      <c r="R34" s="211"/>
      <c r="S34" s="341"/>
      <c r="T34" s="341"/>
      <c r="U34" s="211"/>
      <c r="V34" s="341"/>
      <c r="W34" s="341"/>
      <c r="X34" s="211"/>
      <c r="Y34" s="341"/>
      <c r="Z34" s="34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</row>
    <row r="35" spans="15:41" ht="15" x14ac:dyDescent="0.25">
      <c r="O35" s="211"/>
      <c r="P35" s="341"/>
      <c r="Q35" s="341"/>
      <c r="R35" s="211"/>
      <c r="S35" s="341"/>
      <c r="T35" s="341"/>
      <c r="U35" s="211"/>
      <c r="V35" s="341"/>
      <c r="W35" s="341"/>
      <c r="X35" s="211"/>
      <c r="Y35" s="341"/>
      <c r="Z35" s="34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</row>
    <row r="36" spans="15:41" ht="15" x14ac:dyDescent="0.25">
      <c r="O36" s="211"/>
      <c r="P36" s="341"/>
      <c r="Q36" s="341"/>
      <c r="R36" s="211"/>
      <c r="S36" s="341"/>
      <c r="T36" s="341"/>
      <c r="U36" s="211"/>
      <c r="V36" s="341"/>
      <c r="W36" s="341"/>
      <c r="X36" s="211"/>
      <c r="Y36" s="341"/>
      <c r="Z36" s="34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</row>
    <row r="37" spans="15:41" ht="15" x14ac:dyDescent="0.25">
      <c r="O37" s="211"/>
      <c r="P37" s="341"/>
      <c r="Q37" s="341"/>
      <c r="R37" s="211"/>
      <c r="S37" s="341"/>
      <c r="T37" s="341"/>
      <c r="U37" s="211"/>
      <c r="V37" s="341"/>
      <c r="W37" s="341"/>
      <c r="X37" s="211"/>
      <c r="Y37" s="341"/>
      <c r="Z37" s="34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</row>
    <row r="38" spans="15:41" ht="15" x14ac:dyDescent="0.25">
      <c r="O38" s="211"/>
      <c r="P38" s="341"/>
      <c r="Q38" s="341"/>
      <c r="R38" s="211"/>
      <c r="S38" s="341"/>
      <c r="T38" s="341"/>
      <c r="U38" s="211"/>
      <c r="V38" s="341"/>
      <c r="W38" s="341"/>
      <c r="X38" s="211"/>
      <c r="Y38" s="341"/>
      <c r="Z38" s="34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</row>
    <row r="39" spans="15:41" ht="15" x14ac:dyDescent="0.25">
      <c r="O39" s="211"/>
      <c r="P39" s="341"/>
      <c r="Q39" s="341"/>
      <c r="R39" s="211"/>
      <c r="S39" s="341"/>
      <c r="T39" s="341"/>
      <c r="U39" s="211"/>
      <c r="V39" s="341"/>
      <c r="W39" s="341"/>
      <c r="X39" s="211"/>
      <c r="Y39" s="341"/>
      <c r="Z39" s="34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</row>
    <row r="40" spans="15:41" ht="15" x14ac:dyDescent="0.25">
      <c r="O40" s="211"/>
      <c r="P40" s="341"/>
      <c r="Q40" s="341"/>
      <c r="R40" s="211"/>
      <c r="S40" s="341"/>
      <c r="T40" s="341"/>
      <c r="U40" s="211"/>
      <c r="V40" s="341"/>
      <c r="W40" s="341"/>
      <c r="X40" s="211"/>
      <c r="Y40" s="341"/>
      <c r="Z40" s="34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</row>
    <row r="41" spans="15:41" ht="15" x14ac:dyDescent="0.25">
      <c r="O41" s="211"/>
      <c r="P41" s="341"/>
      <c r="Q41" s="341"/>
      <c r="R41" s="211"/>
      <c r="S41" s="341"/>
      <c r="T41" s="341"/>
      <c r="U41" s="211"/>
      <c r="V41" s="341"/>
      <c r="W41" s="341"/>
      <c r="X41" s="211"/>
      <c r="Y41" s="341"/>
      <c r="Z41" s="34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</row>
    <row r="42" spans="15:41" ht="15" x14ac:dyDescent="0.25">
      <c r="O42" s="211"/>
      <c r="P42" s="341"/>
      <c r="Q42" s="341"/>
      <c r="R42" s="211"/>
      <c r="S42" s="341"/>
      <c r="T42" s="341"/>
      <c r="U42" s="211"/>
      <c r="V42" s="341"/>
      <c r="W42" s="341"/>
      <c r="X42" s="211"/>
      <c r="Y42" s="341"/>
      <c r="Z42" s="34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</row>
    <row r="43" spans="15:41" ht="15" x14ac:dyDescent="0.25">
      <c r="O43" s="211"/>
      <c r="P43" s="341"/>
      <c r="Q43" s="341"/>
      <c r="R43" s="211"/>
      <c r="S43" s="341"/>
      <c r="T43" s="341"/>
      <c r="U43" s="211"/>
      <c r="V43" s="341"/>
      <c r="W43" s="341"/>
      <c r="X43" s="211"/>
      <c r="Y43" s="341"/>
      <c r="Z43" s="34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</row>
    <row r="44" spans="15:41" ht="15" x14ac:dyDescent="0.25">
      <c r="O44" s="211"/>
      <c r="P44" s="341"/>
      <c r="Q44" s="341"/>
      <c r="R44" s="211"/>
      <c r="S44" s="341"/>
      <c r="T44" s="341"/>
      <c r="U44" s="211"/>
      <c r="V44" s="341"/>
      <c r="W44" s="341"/>
      <c r="X44" s="211"/>
      <c r="Y44" s="341"/>
      <c r="Z44" s="34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</row>
    <row r="45" spans="15:41" ht="15" x14ac:dyDescent="0.25">
      <c r="O45" s="211"/>
      <c r="P45" s="341"/>
      <c r="Q45" s="341"/>
      <c r="R45" s="211"/>
      <c r="S45" s="341"/>
      <c r="T45" s="341"/>
      <c r="U45" s="211"/>
      <c r="V45" s="341"/>
      <c r="W45" s="341"/>
      <c r="X45" s="211"/>
      <c r="Y45" s="341"/>
      <c r="Z45" s="34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</row>
    <row r="46" spans="15:41" ht="15" x14ac:dyDescent="0.25">
      <c r="O46" s="211"/>
      <c r="P46" s="341"/>
      <c r="Q46" s="341"/>
      <c r="R46" s="211"/>
      <c r="S46" s="341"/>
      <c r="T46" s="341"/>
      <c r="U46" s="211"/>
      <c r="V46" s="341"/>
      <c r="W46" s="341"/>
      <c r="X46" s="211"/>
      <c r="Y46" s="341"/>
      <c r="Z46" s="34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</row>
    <row r="47" spans="15:41" ht="15" x14ac:dyDescent="0.25">
      <c r="O47" s="211"/>
      <c r="P47" s="341"/>
      <c r="Q47" s="341"/>
      <c r="R47" s="211"/>
      <c r="S47" s="341"/>
      <c r="T47" s="341"/>
      <c r="U47" s="211"/>
      <c r="V47" s="341"/>
      <c r="W47" s="341"/>
      <c r="X47" s="211"/>
      <c r="Y47" s="341"/>
      <c r="Z47" s="34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</row>
    <row r="48" spans="15:41" ht="15" x14ac:dyDescent="0.25">
      <c r="O48" s="211"/>
      <c r="P48" s="341"/>
      <c r="Q48" s="341"/>
      <c r="R48" s="211"/>
      <c r="S48" s="341"/>
      <c r="T48" s="341"/>
      <c r="U48" s="211"/>
      <c r="V48" s="341"/>
      <c r="W48" s="341"/>
      <c r="X48" s="211"/>
      <c r="Y48" s="341"/>
      <c r="Z48" s="34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</row>
    <row r="49" spans="15:41" ht="15" x14ac:dyDescent="0.25">
      <c r="O49" s="211"/>
      <c r="P49" s="341"/>
      <c r="Q49" s="341"/>
      <c r="R49" s="211"/>
      <c r="S49" s="341"/>
      <c r="T49" s="341"/>
      <c r="U49" s="211"/>
      <c r="V49" s="341"/>
      <c r="W49" s="341"/>
      <c r="X49" s="211"/>
      <c r="Y49" s="341"/>
      <c r="Z49" s="34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</row>
    <row r="50" spans="15:41" ht="15" x14ac:dyDescent="0.25">
      <c r="O50" s="211"/>
      <c r="P50" s="341"/>
      <c r="Q50" s="341"/>
      <c r="R50" s="211"/>
      <c r="S50" s="341"/>
      <c r="T50" s="341"/>
      <c r="U50" s="211"/>
      <c r="V50" s="341"/>
      <c r="W50" s="341"/>
      <c r="X50" s="211"/>
      <c r="Y50" s="341"/>
      <c r="Z50" s="34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</row>
    <row r="51" spans="15:41" ht="15" x14ac:dyDescent="0.25">
      <c r="O51" s="211"/>
      <c r="P51" s="341"/>
      <c r="Q51" s="341"/>
      <c r="R51" s="211"/>
      <c r="S51" s="341"/>
      <c r="T51" s="341"/>
      <c r="U51" s="211"/>
      <c r="V51" s="341"/>
      <c r="W51" s="341"/>
      <c r="X51" s="211"/>
      <c r="Y51" s="341"/>
      <c r="Z51" s="34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</row>
    <row r="52" spans="15:41" ht="15" x14ac:dyDescent="0.25">
      <c r="O52" s="211"/>
      <c r="P52" s="341"/>
      <c r="Q52" s="341"/>
      <c r="R52" s="211"/>
      <c r="S52" s="341"/>
      <c r="T52" s="341"/>
      <c r="U52" s="211"/>
      <c r="V52" s="341"/>
      <c r="W52" s="341"/>
      <c r="X52" s="211"/>
      <c r="Y52" s="341"/>
      <c r="Z52" s="34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</row>
    <row r="53" spans="15:41" ht="15" x14ac:dyDescent="0.25">
      <c r="O53" s="211"/>
      <c r="P53" s="341"/>
      <c r="Q53" s="341"/>
      <c r="R53" s="211"/>
      <c r="S53" s="341"/>
      <c r="T53" s="341"/>
      <c r="U53" s="211"/>
      <c r="V53" s="341"/>
      <c r="W53" s="341"/>
      <c r="X53" s="211"/>
      <c r="Y53" s="341"/>
      <c r="Z53" s="34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</row>
    <row r="54" spans="15:41" ht="15" x14ac:dyDescent="0.25">
      <c r="O54" s="211"/>
      <c r="P54" s="341"/>
      <c r="Q54" s="341"/>
      <c r="R54" s="211"/>
      <c r="S54" s="341"/>
      <c r="T54" s="341"/>
      <c r="U54" s="211"/>
      <c r="V54" s="341"/>
      <c r="W54" s="341"/>
      <c r="X54" s="211"/>
      <c r="Y54" s="341"/>
      <c r="Z54" s="34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</row>
    <row r="55" spans="15:41" ht="15" x14ac:dyDescent="0.25">
      <c r="O55" s="211"/>
      <c r="P55" s="341"/>
      <c r="Q55" s="341"/>
      <c r="R55" s="211"/>
      <c r="S55" s="341"/>
      <c r="T55" s="341"/>
      <c r="U55" s="211"/>
      <c r="V55" s="341"/>
      <c r="W55" s="341"/>
      <c r="X55" s="211"/>
      <c r="Y55" s="341"/>
      <c r="Z55" s="34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</row>
    <row r="56" spans="15:41" ht="15" x14ac:dyDescent="0.25">
      <c r="O56" s="211"/>
      <c r="P56" s="341"/>
      <c r="Q56" s="341"/>
      <c r="R56" s="211"/>
      <c r="S56" s="341"/>
      <c r="T56" s="341"/>
      <c r="U56" s="211"/>
      <c r="V56" s="341"/>
      <c r="W56" s="341"/>
      <c r="X56" s="211"/>
      <c r="Y56" s="341"/>
      <c r="Z56" s="34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</row>
    <row r="57" spans="15:41" ht="15" x14ac:dyDescent="0.25">
      <c r="O57" s="211"/>
      <c r="P57" s="341"/>
      <c r="Q57" s="341"/>
      <c r="R57" s="211"/>
      <c r="S57" s="341"/>
      <c r="T57" s="341"/>
      <c r="U57" s="211"/>
      <c r="V57" s="341"/>
      <c r="W57" s="341"/>
      <c r="X57" s="211"/>
      <c r="Y57" s="341"/>
      <c r="Z57" s="34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</row>
    <row r="58" spans="15:41" ht="15" x14ac:dyDescent="0.25">
      <c r="O58" s="211"/>
      <c r="P58" s="341"/>
      <c r="Q58" s="341"/>
      <c r="R58" s="211"/>
      <c r="S58" s="341"/>
      <c r="T58" s="341"/>
      <c r="U58" s="211"/>
      <c r="V58" s="341"/>
      <c r="W58" s="341"/>
      <c r="X58" s="211"/>
      <c r="Y58" s="341"/>
      <c r="Z58" s="34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</row>
    <row r="59" spans="15:41" ht="15" x14ac:dyDescent="0.25">
      <c r="O59" s="211"/>
      <c r="P59" s="341"/>
      <c r="Q59" s="341"/>
      <c r="R59" s="211"/>
      <c r="S59" s="341"/>
      <c r="T59" s="341"/>
      <c r="U59" s="211"/>
      <c r="V59" s="341"/>
      <c r="W59" s="341"/>
      <c r="X59" s="211"/>
      <c r="Y59" s="341"/>
      <c r="Z59" s="34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</row>
    <row r="60" spans="15:41" ht="15" x14ac:dyDescent="0.25">
      <c r="O60" s="211"/>
      <c r="P60" s="341"/>
      <c r="Q60" s="341"/>
      <c r="R60" s="211"/>
      <c r="S60" s="341"/>
      <c r="T60" s="341"/>
      <c r="U60" s="211"/>
      <c r="V60" s="341"/>
      <c r="W60" s="341"/>
      <c r="X60" s="211"/>
      <c r="Y60" s="341"/>
      <c r="Z60" s="34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</row>
    <row r="61" spans="15:41" ht="15" x14ac:dyDescent="0.25">
      <c r="O61" s="211"/>
      <c r="P61" s="341"/>
      <c r="Q61" s="341"/>
      <c r="R61" s="211"/>
      <c r="S61" s="341"/>
      <c r="T61" s="341"/>
      <c r="U61" s="211"/>
      <c r="V61" s="341"/>
      <c r="W61" s="341"/>
      <c r="X61" s="211"/>
      <c r="Y61" s="341"/>
      <c r="Z61" s="34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</row>
    <row r="62" spans="15:41" ht="15" x14ac:dyDescent="0.25">
      <c r="O62" s="211"/>
      <c r="P62" s="341"/>
      <c r="Q62" s="341"/>
      <c r="R62" s="211"/>
      <c r="S62" s="341"/>
      <c r="T62" s="341"/>
      <c r="U62" s="211"/>
      <c r="V62" s="341"/>
      <c r="W62" s="341"/>
      <c r="X62" s="211"/>
      <c r="Y62" s="341"/>
      <c r="Z62" s="34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</row>
    <row r="63" spans="15:41" ht="15" x14ac:dyDescent="0.25">
      <c r="O63" s="211"/>
      <c r="P63" s="341"/>
      <c r="Q63" s="341"/>
      <c r="R63" s="211"/>
      <c r="S63" s="341"/>
      <c r="T63" s="341"/>
      <c r="U63" s="211"/>
      <c r="V63" s="341"/>
      <c r="W63" s="341"/>
      <c r="X63" s="211"/>
      <c r="Y63" s="341"/>
      <c r="Z63" s="34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</row>
    <row r="64" spans="15:41" ht="15" x14ac:dyDescent="0.25">
      <c r="O64" s="211"/>
      <c r="P64" s="341"/>
      <c r="Q64" s="341"/>
      <c r="R64" s="211"/>
      <c r="S64" s="341"/>
      <c r="T64" s="341"/>
      <c r="U64" s="211"/>
      <c r="V64" s="341"/>
      <c r="W64" s="341"/>
      <c r="X64" s="211"/>
      <c r="Y64" s="341"/>
      <c r="Z64" s="34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</row>
    <row r="65" spans="15:41" ht="15" x14ac:dyDescent="0.25">
      <c r="O65" s="211"/>
      <c r="P65" s="341"/>
      <c r="Q65" s="341"/>
      <c r="R65" s="211"/>
      <c r="S65" s="341"/>
      <c r="T65" s="341"/>
      <c r="U65" s="211"/>
      <c r="V65" s="340"/>
      <c r="W65" s="340"/>
      <c r="X65" s="211"/>
      <c r="Y65" s="341"/>
      <c r="Z65" s="34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</row>
    <row r="66" spans="15:41" ht="15" x14ac:dyDescent="0.25">
      <c r="O66" s="211"/>
      <c r="P66" s="341"/>
      <c r="Q66" s="341"/>
      <c r="R66" s="211"/>
      <c r="S66" s="340"/>
      <c r="T66" s="340"/>
      <c r="U66" s="211"/>
      <c r="V66" s="211"/>
      <c r="W66" s="211"/>
      <c r="X66" s="342"/>
      <c r="Y66" s="341"/>
      <c r="Z66" s="34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</row>
    <row r="67" spans="15:41" ht="15" x14ac:dyDescent="0.25">
      <c r="O67" s="211"/>
      <c r="P67" s="341"/>
      <c r="Q67" s="341"/>
      <c r="R67" s="211"/>
      <c r="S67" s="211"/>
      <c r="T67" s="211"/>
      <c r="U67" s="342"/>
      <c r="V67" s="211"/>
      <c r="W67" s="211"/>
      <c r="X67" s="211"/>
      <c r="Y67" s="341"/>
      <c r="Z67" s="34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</row>
    <row r="68" spans="15:41" ht="15" x14ac:dyDescent="0.25">
      <c r="O68" s="211"/>
      <c r="P68" s="341"/>
      <c r="Q68" s="341"/>
      <c r="R68" s="211"/>
      <c r="S68" s="211"/>
      <c r="T68" s="211"/>
      <c r="U68" s="211"/>
      <c r="V68" s="211"/>
      <c r="W68" s="211"/>
      <c r="X68" s="211"/>
      <c r="Y68" s="341"/>
      <c r="Z68" s="34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</row>
    <row r="69" spans="15:41" ht="15" x14ac:dyDescent="0.25">
      <c r="O69" s="211"/>
      <c r="P69" s="341"/>
      <c r="Q69" s="341"/>
      <c r="R69" s="211"/>
      <c r="S69" s="211"/>
      <c r="T69" s="211"/>
      <c r="U69" s="211"/>
      <c r="V69" s="211"/>
      <c r="W69" s="211"/>
      <c r="X69" s="211"/>
      <c r="Y69" s="341"/>
      <c r="Z69" s="34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</row>
    <row r="70" spans="15:41" ht="15" x14ac:dyDescent="0.25">
      <c r="O70" s="211"/>
      <c r="P70" s="341"/>
      <c r="Q70" s="341"/>
      <c r="R70" s="211"/>
      <c r="S70" s="211"/>
      <c r="T70" s="211"/>
      <c r="U70" s="211"/>
      <c r="V70" s="211"/>
      <c r="W70" s="211"/>
      <c r="X70" s="211"/>
      <c r="Y70" s="341"/>
      <c r="Z70" s="34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</row>
    <row r="71" spans="15:41" ht="15" x14ac:dyDescent="0.25">
      <c r="O71" s="211"/>
      <c r="P71" s="341"/>
      <c r="Q71" s="341"/>
      <c r="R71" s="211"/>
      <c r="S71" s="211"/>
      <c r="T71" s="211"/>
      <c r="U71" s="211"/>
      <c r="V71" s="211"/>
      <c r="W71" s="211"/>
      <c r="X71" s="211"/>
      <c r="Y71" s="341"/>
      <c r="Z71" s="34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</row>
    <row r="72" spans="15:41" ht="15" x14ac:dyDescent="0.25">
      <c r="O72" s="211"/>
      <c r="P72" s="341"/>
      <c r="Q72" s="341"/>
      <c r="R72" s="211"/>
      <c r="S72" s="211"/>
      <c r="T72" s="211"/>
      <c r="U72" s="211"/>
      <c r="V72" s="211"/>
      <c r="W72" s="211"/>
      <c r="X72" s="211"/>
      <c r="Y72" s="341"/>
      <c r="Z72" s="34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</row>
    <row r="73" spans="15:41" ht="15" x14ac:dyDescent="0.25">
      <c r="O73" s="211"/>
      <c r="P73" s="341"/>
      <c r="Q73" s="341"/>
      <c r="R73" s="211"/>
      <c r="S73" s="211"/>
      <c r="T73" s="211"/>
      <c r="U73" s="211"/>
      <c r="V73" s="211"/>
      <c r="W73" s="211"/>
      <c r="X73" s="211"/>
      <c r="Y73" s="341"/>
      <c r="Z73" s="34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</row>
    <row r="74" spans="15:41" ht="15" x14ac:dyDescent="0.25">
      <c r="O74" s="211"/>
      <c r="P74" s="341"/>
      <c r="Q74" s="341"/>
      <c r="R74" s="211"/>
      <c r="S74" s="211"/>
      <c r="T74" s="211"/>
      <c r="U74" s="211"/>
      <c r="V74" s="211"/>
      <c r="W74" s="211"/>
      <c r="X74" s="211"/>
      <c r="Y74" s="341"/>
      <c r="Z74" s="34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</row>
    <row r="75" spans="15:41" ht="15" x14ac:dyDescent="0.25">
      <c r="O75" s="211"/>
      <c r="P75" s="341"/>
      <c r="Q75" s="341"/>
      <c r="R75" s="211"/>
      <c r="S75" s="211"/>
      <c r="T75" s="211"/>
      <c r="U75" s="211"/>
      <c r="V75" s="211"/>
      <c r="W75" s="211"/>
      <c r="X75" s="211"/>
      <c r="Y75" s="341"/>
      <c r="Z75" s="34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</row>
    <row r="76" spans="15:41" ht="15" x14ac:dyDescent="0.25">
      <c r="O76" s="211"/>
      <c r="P76" s="341"/>
      <c r="Q76" s="341"/>
      <c r="R76" s="211"/>
      <c r="S76" s="211"/>
      <c r="T76" s="211"/>
      <c r="U76" s="211"/>
      <c r="V76" s="211"/>
      <c r="W76" s="211"/>
      <c r="X76" s="211"/>
      <c r="Y76" s="340"/>
      <c r="Z76" s="340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</row>
    <row r="77" spans="15:41" ht="15" x14ac:dyDescent="0.25">
      <c r="O77" s="211"/>
      <c r="P77" s="341"/>
      <c r="Q77" s="341"/>
      <c r="R77" s="211"/>
      <c r="S77" s="211"/>
      <c r="T77" s="211"/>
      <c r="U77" s="211"/>
      <c r="V77" s="211"/>
      <c r="W77" s="211"/>
      <c r="X77" s="211"/>
      <c r="Y77" s="211"/>
      <c r="Z77" s="211"/>
      <c r="AA77" s="342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</row>
    <row r="78" spans="15:41" ht="15" x14ac:dyDescent="0.25">
      <c r="O78" s="211"/>
      <c r="P78" s="341"/>
      <c r="Q78" s="34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</row>
    <row r="79" spans="15:41" ht="15" x14ac:dyDescent="0.25">
      <c r="O79" s="211"/>
      <c r="P79" s="341"/>
      <c r="Q79" s="34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</row>
    <row r="80" spans="15:41" ht="15" x14ac:dyDescent="0.25">
      <c r="O80" s="211"/>
      <c r="P80" s="341"/>
      <c r="Q80" s="34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</row>
    <row r="81" spans="15:41" ht="15" x14ac:dyDescent="0.25">
      <c r="O81" s="211"/>
      <c r="P81" s="341"/>
      <c r="Q81" s="34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</row>
    <row r="82" spans="15:41" ht="15" x14ac:dyDescent="0.25">
      <c r="O82" s="211"/>
      <c r="P82" s="340"/>
      <c r="Q82" s="340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</row>
    <row r="83" spans="15:41" x14ac:dyDescent="0.2"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</row>
    <row r="84" spans="15:41" x14ac:dyDescent="0.2"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</row>
    <row r="85" spans="15:41" x14ac:dyDescent="0.2"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</row>
    <row r="86" spans="15:41" x14ac:dyDescent="0.2"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</row>
    <row r="87" spans="15:41" x14ac:dyDescent="0.2"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</row>
    <row r="88" spans="15:41" x14ac:dyDescent="0.2"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</row>
    <row r="89" spans="15:41" x14ac:dyDescent="0.2"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</row>
    <row r="90" spans="15:41" x14ac:dyDescent="0.2"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</row>
    <row r="91" spans="15:41" x14ac:dyDescent="0.2"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</row>
    <row r="92" spans="15:41" x14ac:dyDescent="0.2"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</row>
    <row r="93" spans="15:41" x14ac:dyDescent="0.2"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</row>
    <row r="94" spans="15:41" x14ac:dyDescent="0.2"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</row>
    <row r="95" spans="15:41" x14ac:dyDescent="0.2"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</row>
    <row r="96" spans="15:41" x14ac:dyDescent="0.2"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</row>
    <row r="97" spans="15:41" x14ac:dyDescent="0.2"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</row>
    <row r="98" spans="15:41" x14ac:dyDescent="0.2"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</row>
    <row r="99" spans="15:41" x14ac:dyDescent="0.2"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</row>
    <row r="100" spans="15:41" x14ac:dyDescent="0.2"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</row>
    <row r="101" spans="15:41" x14ac:dyDescent="0.2"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</row>
    <row r="102" spans="15:41" x14ac:dyDescent="0.2"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</row>
    <row r="103" spans="15:41" x14ac:dyDescent="0.2"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</row>
    <row r="104" spans="15:41" x14ac:dyDescent="0.2"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</row>
    <row r="105" spans="15:41" x14ac:dyDescent="0.2"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</row>
    <row r="106" spans="15:41" x14ac:dyDescent="0.2"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</row>
    <row r="107" spans="15:41" x14ac:dyDescent="0.2"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</row>
    <row r="108" spans="15:41" x14ac:dyDescent="0.2"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</row>
    <row r="109" spans="15:41" x14ac:dyDescent="0.2"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  <c r="AL109" s="211"/>
      <c r="AM109" s="211"/>
      <c r="AN109" s="211"/>
      <c r="AO109" s="211"/>
    </row>
    <row r="110" spans="15:41" x14ac:dyDescent="0.2"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</row>
    <row r="111" spans="15:41" x14ac:dyDescent="0.2"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</row>
    <row r="112" spans="15:41" x14ac:dyDescent="0.2"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</row>
    <row r="113" spans="15:41" x14ac:dyDescent="0.2"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</row>
  </sheetData>
  <mergeCells count="5">
    <mergeCell ref="K5:M5"/>
    <mergeCell ref="H5:J5"/>
    <mergeCell ref="N5:P5"/>
    <mergeCell ref="E5:G5"/>
    <mergeCell ref="B5:D5"/>
  </mergeCells>
  <phoneticPr fontId="0" type="noConversion"/>
  <hyperlinks>
    <hyperlink ref="A18" location="Innhold!A1" display="Innhold" xr:uid="{00000000-0004-0000-0A00-000000000000}"/>
  </hyperlinks>
  <pageMargins left="0.78740157499999996" right="0.78740157499999996" top="0.984251969" bottom="0.984251969" header="0.5" footer="0.5"/>
  <pageSetup paperSize="9" scale="96" fitToHeight="0" orientation="landscape" r:id="rId1"/>
  <headerFooter alignWithMargins="0"/>
  <ignoredErrors>
    <ignoredError sqref="I14:J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AG147"/>
  <sheetViews>
    <sheetView zoomScaleNormal="100" workbookViewId="0">
      <selection sqref="A1:E61"/>
    </sheetView>
  </sheetViews>
  <sheetFormatPr baseColWidth="10" defaultColWidth="9.140625" defaultRowHeight="12.75" x14ac:dyDescent="0.2"/>
  <cols>
    <col min="1" max="1" width="1.5703125" style="17" customWidth="1"/>
    <col min="2" max="2" width="40.42578125" style="17" customWidth="1"/>
    <col min="3" max="3" width="17.140625" style="17" customWidth="1"/>
    <col min="4" max="4" width="17.42578125" style="17" customWidth="1"/>
    <col min="5" max="5" width="20.140625" style="17" customWidth="1"/>
    <col min="6" max="6" width="9.140625" style="17"/>
    <col min="24" max="25" width="21" style="17" customWidth="1"/>
    <col min="26" max="16384" width="9.140625" style="17"/>
  </cols>
  <sheetData>
    <row r="1" spans="1:33" x14ac:dyDescent="0.2">
      <c r="A1" s="45" t="s">
        <v>247</v>
      </c>
    </row>
    <row r="2" spans="1:33" ht="18" x14ac:dyDescent="0.25">
      <c r="A2" s="49" t="s">
        <v>164</v>
      </c>
      <c r="B2" s="5"/>
      <c r="C2" s="151"/>
      <c r="D2" s="151"/>
      <c r="E2" s="151"/>
      <c r="F2" s="151"/>
      <c r="X2"/>
      <c r="Y2"/>
      <c r="Z2"/>
      <c r="AA2"/>
      <c r="AB2"/>
      <c r="AC2"/>
      <c r="AD2"/>
      <c r="AE2"/>
      <c r="AF2"/>
      <c r="AG2"/>
    </row>
    <row r="3" spans="1:33" ht="33.75" customHeight="1" x14ac:dyDescent="0.25">
      <c r="A3" s="459" t="s">
        <v>165</v>
      </c>
      <c r="B3" s="459"/>
      <c r="C3" s="460"/>
      <c r="D3" s="460"/>
      <c r="E3" s="460"/>
      <c r="F3" s="151"/>
      <c r="X3"/>
      <c r="Y3"/>
      <c r="Z3"/>
      <c r="AA3"/>
      <c r="AB3"/>
      <c r="AC3"/>
      <c r="AD3"/>
      <c r="AE3"/>
      <c r="AF3"/>
      <c r="AG3"/>
    </row>
    <row r="4" spans="1:33" x14ac:dyDescent="0.2">
      <c r="A4" s="151"/>
      <c r="B4" s="151"/>
      <c r="C4" s="151"/>
      <c r="D4" s="151"/>
      <c r="E4" s="151"/>
      <c r="F4" s="151"/>
      <c r="X4"/>
      <c r="Y4"/>
      <c r="Z4"/>
      <c r="AA4"/>
      <c r="AB4"/>
      <c r="AC4"/>
      <c r="AD4"/>
      <c r="AE4"/>
      <c r="AF4"/>
      <c r="AG4"/>
    </row>
    <row r="5" spans="1:33" ht="14.25" customHeight="1" x14ac:dyDescent="0.2">
      <c r="A5" s="66"/>
      <c r="B5" s="37"/>
      <c r="C5" s="454" t="s">
        <v>50</v>
      </c>
      <c r="D5" s="455"/>
      <c r="E5" s="455"/>
      <c r="F5" s="151"/>
      <c r="X5"/>
      <c r="Y5"/>
      <c r="Z5"/>
      <c r="AA5"/>
      <c r="AB5"/>
      <c r="AC5"/>
      <c r="AD5"/>
      <c r="AE5"/>
      <c r="AF5"/>
      <c r="AG5"/>
    </row>
    <row r="6" spans="1:33" ht="14.25" customHeight="1" x14ac:dyDescent="0.2">
      <c r="A6" s="67"/>
      <c r="B6" s="38"/>
      <c r="C6" s="24" t="s">
        <v>166</v>
      </c>
      <c r="D6" s="24" t="s">
        <v>24</v>
      </c>
      <c r="E6" s="58" t="s">
        <v>167</v>
      </c>
      <c r="F6" s="151"/>
      <c r="X6"/>
      <c r="Y6"/>
      <c r="Z6"/>
      <c r="AA6"/>
      <c r="AB6"/>
      <c r="AC6"/>
      <c r="AD6"/>
      <c r="AE6"/>
      <c r="AF6"/>
      <c r="AG6"/>
    </row>
    <row r="7" spans="1:33" ht="15.75" customHeight="1" x14ac:dyDescent="0.2">
      <c r="A7" s="55" t="s">
        <v>146</v>
      </c>
      <c r="B7" s="32"/>
      <c r="C7" s="25"/>
      <c r="D7" s="25"/>
      <c r="E7" s="57" t="s">
        <v>27</v>
      </c>
      <c r="F7" s="151"/>
      <c r="X7"/>
      <c r="Y7"/>
      <c r="Z7"/>
      <c r="AA7"/>
      <c r="AB7"/>
      <c r="AC7"/>
      <c r="AD7"/>
      <c r="AE7"/>
      <c r="AF7"/>
      <c r="AG7"/>
    </row>
    <row r="8" spans="1:33" x14ac:dyDescent="0.2">
      <c r="A8" s="166" t="s">
        <v>168</v>
      </c>
      <c r="B8" s="293"/>
      <c r="C8" s="294">
        <v>4197</v>
      </c>
      <c r="D8" s="295">
        <v>757</v>
      </c>
      <c r="E8" s="296">
        <v>3440</v>
      </c>
      <c r="F8" s="221"/>
      <c r="X8"/>
      <c r="Y8"/>
      <c r="Z8"/>
      <c r="AA8"/>
      <c r="AB8"/>
      <c r="AC8"/>
      <c r="AD8"/>
      <c r="AE8"/>
      <c r="AF8"/>
      <c r="AG8"/>
    </row>
    <row r="9" spans="1:33" x14ac:dyDescent="0.2">
      <c r="A9" s="47"/>
      <c r="B9" s="30" t="s">
        <v>169</v>
      </c>
      <c r="C9" s="169"/>
      <c r="D9" s="169"/>
      <c r="E9" s="252"/>
      <c r="F9" s="151"/>
      <c r="X9"/>
      <c r="Y9"/>
      <c r="Z9"/>
      <c r="AA9"/>
      <c r="AB9"/>
      <c r="AC9"/>
      <c r="AD9"/>
      <c r="AE9"/>
      <c r="AF9"/>
      <c r="AG9"/>
    </row>
    <row r="10" spans="1:33" x14ac:dyDescent="0.2">
      <c r="A10" s="47"/>
      <c r="B10" s="30" t="s">
        <v>170</v>
      </c>
      <c r="C10" s="251">
        <v>132</v>
      </c>
      <c r="D10" s="169">
        <v>29</v>
      </c>
      <c r="E10" s="252">
        <v>103</v>
      </c>
      <c r="F10" s="151"/>
      <c r="X10"/>
      <c r="Y10"/>
      <c r="Z10"/>
      <c r="AA10"/>
      <c r="AB10"/>
      <c r="AC10"/>
      <c r="AD10"/>
      <c r="AE10"/>
      <c r="AF10"/>
      <c r="AG10"/>
    </row>
    <row r="11" spans="1:33" x14ac:dyDescent="0.2">
      <c r="A11" s="47"/>
      <c r="B11" s="30" t="s">
        <v>171</v>
      </c>
      <c r="C11" s="251">
        <v>1566</v>
      </c>
      <c r="D11" s="169">
        <v>330</v>
      </c>
      <c r="E11" s="252">
        <v>1236</v>
      </c>
      <c r="F11" s="151"/>
      <c r="X11"/>
      <c r="Y11"/>
      <c r="Z11"/>
      <c r="AA11"/>
      <c r="AB11"/>
      <c r="AC11"/>
      <c r="AD11"/>
      <c r="AE11"/>
      <c r="AF11"/>
      <c r="AG11"/>
    </row>
    <row r="12" spans="1:33" x14ac:dyDescent="0.2">
      <c r="A12" s="47"/>
      <c r="B12" s="30" t="s">
        <v>172</v>
      </c>
      <c r="C12" s="251">
        <v>124</v>
      </c>
      <c r="D12" s="253">
        <v>3</v>
      </c>
      <c r="E12" s="252">
        <v>121</v>
      </c>
      <c r="F12" s="151"/>
      <c r="X12"/>
      <c r="Y12"/>
      <c r="Z12"/>
      <c r="AA12"/>
      <c r="AB12"/>
      <c r="AC12"/>
      <c r="AD12"/>
      <c r="AE12"/>
      <c r="AF12"/>
      <c r="AG12"/>
    </row>
    <row r="13" spans="1:33" x14ac:dyDescent="0.2">
      <c r="A13" s="47"/>
      <c r="B13" s="103" t="s">
        <v>173</v>
      </c>
      <c r="C13" s="251">
        <v>1847</v>
      </c>
      <c r="D13" s="169">
        <v>315</v>
      </c>
      <c r="E13" s="252">
        <v>1532</v>
      </c>
      <c r="F13"/>
      <c r="X13"/>
      <c r="Y13"/>
      <c r="Z13"/>
      <c r="AA13"/>
      <c r="AB13"/>
      <c r="AC13"/>
      <c r="AD13"/>
      <c r="AE13"/>
      <c r="AF13"/>
      <c r="AG13"/>
    </row>
    <row r="14" spans="1:33" x14ac:dyDescent="0.2">
      <c r="A14" s="47"/>
      <c r="B14" s="30"/>
      <c r="C14" s="251"/>
      <c r="D14" s="169"/>
      <c r="E14" s="252"/>
      <c r="F14"/>
      <c r="X14"/>
      <c r="Y14"/>
      <c r="Z14"/>
      <c r="AA14"/>
      <c r="AB14"/>
      <c r="AC14"/>
      <c r="AD14"/>
      <c r="AE14"/>
      <c r="AF14"/>
      <c r="AG14"/>
    </row>
    <row r="15" spans="1:33" x14ac:dyDescent="0.2">
      <c r="A15" s="104" t="s">
        <v>174</v>
      </c>
      <c r="B15" s="168"/>
      <c r="C15" s="294">
        <v>8861</v>
      </c>
      <c r="D15" s="295">
        <v>1565</v>
      </c>
      <c r="E15" s="296">
        <v>7296</v>
      </c>
      <c r="F15"/>
      <c r="X15"/>
      <c r="Y15"/>
      <c r="Z15"/>
      <c r="AA15"/>
      <c r="AB15"/>
      <c r="AC15"/>
      <c r="AD15"/>
      <c r="AE15"/>
      <c r="AF15"/>
      <c r="AG15"/>
    </row>
    <row r="16" spans="1:33" x14ac:dyDescent="0.2">
      <c r="A16" s="47" t="s">
        <v>175</v>
      </c>
      <c r="B16" s="30" t="s">
        <v>169</v>
      </c>
      <c r="C16" s="251"/>
      <c r="D16" s="169"/>
      <c r="E16" s="252"/>
      <c r="F16"/>
      <c r="X16"/>
      <c r="Y16"/>
      <c r="Z16"/>
      <c r="AA16"/>
      <c r="AB16"/>
      <c r="AC16"/>
      <c r="AD16"/>
      <c r="AE16"/>
      <c r="AF16"/>
      <c r="AG16"/>
    </row>
    <row r="17" spans="1:33" ht="12.75" customHeight="1" x14ac:dyDescent="0.2">
      <c r="A17" s="47" t="s">
        <v>176</v>
      </c>
      <c r="B17" s="30" t="s">
        <v>170</v>
      </c>
      <c r="C17" s="251">
        <v>106</v>
      </c>
      <c r="D17" s="169">
        <v>24</v>
      </c>
      <c r="E17" s="252">
        <v>82</v>
      </c>
      <c r="F17"/>
      <c r="G17" s="105"/>
      <c r="X17"/>
      <c r="Y17"/>
      <c r="Z17"/>
      <c r="AA17"/>
      <c r="AB17"/>
      <c r="AC17"/>
      <c r="AD17"/>
      <c r="AE17"/>
      <c r="AF17"/>
      <c r="AG17"/>
    </row>
    <row r="18" spans="1:33" x14ac:dyDescent="0.2">
      <c r="A18" s="47" t="s">
        <v>177</v>
      </c>
      <c r="B18" s="30" t="s">
        <v>178</v>
      </c>
      <c r="C18" s="251">
        <v>294</v>
      </c>
      <c r="D18" s="169">
        <v>2</v>
      </c>
      <c r="E18" s="252">
        <v>292</v>
      </c>
      <c r="F18"/>
      <c r="X18"/>
      <c r="Y18"/>
      <c r="Z18"/>
      <c r="AA18"/>
      <c r="AB18"/>
      <c r="AC18"/>
      <c r="AD18"/>
      <c r="AE18"/>
      <c r="AF18"/>
      <c r="AG18"/>
    </row>
    <row r="19" spans="1:33" x14ac:dyDescent="0.2">
      <c r="A19" s="47" t="s">
        <v>179</v>
      </c>
      <c r="B19" s="30" t="s">
        <v>180</v>
      </c>
      <c r="C19" s="251">
        <v>113</v>
      </c>
      <c r="D19" s="169">
        <v>54</v>
      </c>
      <c r="E19" s="252">
        <v>59</v>
      </c>
      <c r="F19"/>
      <c r="X19"/>
      <c r="Y19"/>
      <c r="Z19"/>
      <c r="AA19"/>
      <c r="AB19"/>
      <c r="AC19"/>
      <c r="AD19"/>
      <c r="AE19"/>
      <c r="AF19"/>
      <c r="AG19"/>
    </row>
    <row r="20" spans="1:33" x14ac:dyDescent="0.2">
      <c r="A20" s="47" t="s">
        <v>181</v>
      </c>
      <c r="B20" s="30" t="s">
        <v>182</v>
      </c>
      <c r="C20" s="251">
        <v>90</v>
      </c>
      <c r="D20" s="169">
        <v>9</v>
      </c>
      <c r="E20" s="252">
        <v>81</v>
      </c>
      <c r="F20"/>
      <c r="X20"/>
      <c r="Y20"/>
      <c r="Z20"/>
      <c r="AA20"/>
      <c r="AB20"/>
      <c r="AC20"/>
      <c r="AD20"/>
      <c r="AE20"/>
      <c r="AF20"/>
      <c r="AG20"/>
    </row>
    <row r="21" spans="1:33" x14ac:dyDescent="0.2">
      <c r="A21" s="47" t="s">
        <v>183</v>
      </c>
      <c r="B21" s="30" t="s">
        <v>184</v>
      </c>
      <c r="C21" s="251">
        <v>1548</v>
      </c>
      <c r="D21" s="169">
        <v>301</v>
      </c>
      <c r="E21" s="252">
        <v>1247</v>
      </c>
      <c r="F21"/>
      <c r="X21"/>
      <c r="Y21"/>
      <c r="Z21"/>
      <c r="AA21"/>
      <c r="AB21"/>
      <c r="AC21"/>
      <c r="AD21"/>
      <c r="AE21"/>
      <c r="AF21"/>
      <c r="AG21"/>
    </row>
    <row r="22" spans="1:33" x14ac:dyDescent="0.2">
      <c r="A22" s="47" t="s">
        <v>185</v>
      </c>
      <c r="B22" s="30" t="s">
        <v>186</v>
      </c>
      <c r="C22" s="251">
        <v>718</v>
      </c>
      <c r="D22" s="169">
        <v>218</v>
      </c>
      <c r="E22" s="252">
        <v>500</v>
      </c>
      <c r="F22"/>
      <c r="X22"/>
      <c r="Y22"/>
      <c r="Z22"/>
      <c r="AA22"/>
      <c r="AB22"/>
      <c r="AC22"/>
      <c r="AD22"/>
      <c r="AE22"/>
      <c r="AF22"/>
      <c r="AG22"/>
    </row>
    <row r="23" spans="1:33" x14ac:dyDescent="0.2">
      <c r="A23" s="47" t="s">
        <v>187</v>
      </c>
      <c r="B23" s="30" t="s">
        <v>188</v>
      </c>
      <c r="C23" s="251">
        <v>59</v>
      </c>
      <c r="D23" s="169">
        <v>12</v>
      </c>
      <c r="E23" s="252">
        <v>47</v>
      </c>
      <c r="F23"/>
      <c r="X23"/>
      <c r="Y23"/>
      <c r="Z23"/>
      <c r="AA23"/>
      <c r="AB23"/>
      <c r="AC23"/>
      <c r="AD23"/>
      <c r="AE23"/>
      <c r="AF23"/>
      <c r="AG23"/>
    </row>
    <row r="24" spans="1:33" x14ac:dyDescent="0.2">
      <c r="A24" s="47" t="s">
        <v>189</v>
      </c>
      <c r="B24" s="30" t="s">
        <v>190</v>
      </c>
      <c r="C24" s="251">
        <v>153</v>
      </c>
      <c r="D24" s="169">
        <v>18</v>
      </c>
      <c r="E24" s="252">
        <v>135</v>
      </c>
      <c r="F24"/>
      <c r="X24"/>
      <c r="Y24"/>
      <c r="Z24"/>
      <c r="AA24"/>
      <c r="AB24"/>
      <c r="AC24"/>
      <c r="AD24"/>
      <c r="AE24"/>
      <c r="AF24"/>
      <c r="AG24"/>
    </row>
    <row r="25" spans="1:33" x14ac:dyDescent="0.2">
      <c r="A25" s="47"/>
      <c r="B25" s="103" t="s">
        <v>173</v>
      </c>
      <c r="C25" s="251">
        <v>4379</v>
      </c>
      <c r="D25" s="169">
        <v>824</v>
      </c>
      <c r="E25" s="252">
        <v>3555</v>
      </c>
      <c r="F25"/>
      <c r="X25"/>
      <c r="Y25"/>
      <c r="Z25"/>
      <c r="AA25"/>
      <c r="AB25"/>
      <c r="AC25"/>
      <c r="AD25"/>
      <c r="AE25"/>
      <c r="AF25"/>
      <c r="AG25"/>
    </row>
    <row r="26" spans="1:33" x14ac:dyDescent="0.2">
      <c r="A26" s="47"/>
      <c r="B26" s="30"/>
      <c r="C26" s="251"/>
      <c r="D26" s="169"/>
      <c r="E26" s="252"/>
      <c r="F26"/>
      <c r="X26"/>
      <c r="Y26"/>
      <c r="Z26"/>
      <c r="AA26"/>
      <c r="AB26"/>
      <c r="AC26"/>
      <c r="AD26"/>
      <c r="AE26"/>
      <c r="AF26"/>
      <c r="AG26"/>
    </row>
    <row r="27" spans="1:33" x14ac:dyDescent="0.2">
      <c r="A27" s="104" t="s">
        <v>191</v>
      </c>
      <c r="B27" s="168"/>
      <c r="C27" s="294">
        <v>9217</v>
      </c>
      <c r="D27" s="295">
        <v>3036</v>
      </c>
      <c r="E27" s="296">
        <v>6181</v>
      </c>
      <c r="F27"/>
      <c r="X27"/>
      <c r="Y27"/>
      <c r="Z27"/>
      <c r="AA27"/>
      <c r="AB27"/>
      <c r="AC27"/>
      <c r="AD27"/>
      <c r="AE27"/>
      <c r="AF27"/>
      <c r="AG27"/>
    </row>
    <row r="28" spans="1:33" x14ac:dyDescent="0.2">
      <c r="A28" s="47" t="s">
        <v>175</v>
      </c>
      <c r="B28" s="30" t="s">
        <v>169</v>
      </c>
      <c r="C28" s="251"/>
      <c r="D28" s="169"/>
      <c r="E28" s="252"/>
      <c r="F28"/>
      <c r="X28"/>
      <c r="Y28"/>
      <c r="Z28"/>
      <c r="AA28"/>
      <c r="AB28"/>
      <c r="AC28"/>
      <c r="AD28"/>
      <c r="AE28"/>
      <c r="AF28"/>
      <c r="AG28"/>
    </row>
    <row r="29" spans="1:33" x14ac:dyDescent="0.2">
      <c r="A29" s="47" t="s">
        <v>192</v>
      </c>
      <c r="B29" s="30" t="s">
        <v>193</v>
      </c>
      <c r="C29" s="251">
        <v>2713</v>
      </c>
      <c r="D29" s="169">
        <v>1163</v>
      </c>
      <c r="E29" s="252">
        <v>1550</v>
      </c>
      <c r="F29"/>
      <c r="G29" s="105"/>
      <c r="X29"/>
      <c r="Y29"/>
      <c r="Z29"/>
      <c r="AA29"/>
      <c r="AB29"/>
      <c r="AC29"/>
      <c r="AD29"/>
      <c r="AE29"/>
      <c r="AF29"/>
      <c r="AG29"/>
    </row>
    <row r="30" spans="1:33" x14ac:dyDescent="0.2">
      <c r="A30" s="47"/>
      <c r="B30" s="134" t="s">
        <v>173</v>
      </c>
      <c r="C30" s="251">
        <v>4718</v>
      </c>
      <c r="D30" s="169">
        <v>1674</v>
      </c>
      <c r="E30" s="252">
        <v>3044</v>
      </c>
      <c r="F30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47"/>
      <c r="B31" s="30"/>
      <c r="C31" s="251"/>
      <c r="D31" s="169"/>
      <c r="E31" s="252"/>
      <c r="F31"/>
      <c r="X31"/>
      <c r="Y31"/>
      <c r="Z31"/>
      <c r="AA31"/>
      <c r="AB31"/>
      <c r="AC31"/>
      <c r="AD31"/>
      <c r="AE31"/>
      <c r="AF31"/>
      <c r="AG31"/>
    </row>
    <row r="32" spans="1:33" x14ac:dyDescent="0.2">
      <c r="A32" s="104" t="s">
        <v>194</v>
      </c>
      <c r="B32" s="168"/>
      <c r="C32" s="294">
        <v>4286</v>
      </c>
      <c r="D32" s="295">
        <v>1844</v>
      </c>
      <c r="E32" s="296">
        <v>2442</v>
      </c>
      <c r="F32"/>
      <c r="X32"/>
      <c r="Y32"/>
      <c r="Z32"/>
      <c r="AA32"/>
      <c r="AB32"/>
      <c r="AC32"/>
      <c r="AD32"/>
      <c r="AE32"/>
      <c r="AF32"/>
      <c r="AG32"/>
    </row>
    <row r="33" spans="1:33" x14ac:dyDescent="0.2">
      <c r="A33" s="47" t="s">
        <v>175</v>
      </c>
      <c r="B33" s="30" t="s">
        <v>169</v>
      </c>
      <c r="C33" s="251"/>
      <c r="D33" s="169"/>
      <c r="E33" s="252"/>
      <c r="F33"/>
      <c r="X33"/>
      <c r="Y33"/>
      <c r="Z33"/>
      <c r="AA33"/>
      <c r="AB33"/>
      <c r="AC33"/>
      <c r="AD33"/>
      <c r="AE33"/>
      <c r="AF33"/>
      <c r="AG33"/>
    </row>
    <row r="34" spans="1:33" x14ac:dyDescent="0.2">
      <c r="A34" s="47" t="s">
        <v>195</v>
      </c>
      <c r="B34" s="30" t="s">
        <v>196</v>
      </c>
      <c r="C34" s="251">
        <v>136</v>
      </c>
      <c r="D34" s="169">
        <v>20</v>
      </c>
      <c r="E34" s="252">
        <v>116</v>
      </c>
      <c r="F34"/>
      <c r="G34" s="105"/>
      <c r="X34"/>
      <c r="Y34"/>
      <c r="Z34"/>
      <c r="AA34"/>
      <c r="AB34"/>
      <c r="AC34"/>
      <c r="AD34"/>
      <c r="AE34"/>
      <c r="AF34"/>
      <c r="AG34"/>
    </row>
    <row r="35" spans="1:33" x14ac:dyDescent="0.2">
      <c r="A35" s="47" t="s">
        <v>197</v>
      </c>
      <c r="B35" s="30" t="s">
        <v>198</v>
      </c>
      <c r="C35" s="251">
        <v>2037</v>
      </c>
      <c r="D35" s="169">
        <v>863</v>
      </c>
      <c r="E35" s="252">
        <v>1174</v>
      </c>
      <c r="F35"/>
      <c r="X35"/>
      <c r="Y35"/>
      <c r="Z35"/>
      <c r="AA35"/>
      <c r="AB35"/>
      <c r="AC35"/>
      <c r="AD35"/>
      <c r="AE35"/>
      <c r="AF35"/>
      <c r="AG35"/>
    </row>
    <row r="36" spans="1:33" x14ac:dyDescent="0.2">
      <c r="A36" s="47"/>
      <c r="B36" s="103" t="s">
        <v>173</v>
      </c>
      <c r="C36" s="251">
        <v>2038</v>
      </c>
      <c r="D36" s="169">
        <v>924</v>
      </c>
      <c r="E36" s="252">
        <v>1114</v>
      </c>
      <c r="F36"/>
      <c r="G36" s="105"/>
      <c r="X36"/>
      <c r="Y36"/>
      <c r="Z36"/>
      <c r="AA36"/>
      <c r="AB36"/>
      <c r="AC36"/>
      <c r="AD36"/>
      <c r="AE36"/>
      <c r="AF36"/>
      <c r="AG36"/>
    </row>
    <row r="37" spans="1:33" x14ac:dyDescent="0.2">
      <c r="A37" s="47"/>
      <c r="B37" s="30"/>
      <c r="C37" s="251"/>
      <c r="D37" s="169"/>
      <c r="E37" s="252"/>
      <c r="F37"/>
      <c r="X37"/>
      <c r="Y37"/>
      <c r="Z37"/>
      <c r="AA37"/>
      <c r="AB37"/>
      <c r="AC37"/>
      <c r="AD37"/>
      <c r="AE37"/>
      <c r="AF37"/>
      <c r="AG37"/>
    </row>
    <row r="38" spans="1:33" x14ac:dyDescent="0.2">
      <c r="A38" s="104" t="s">
        <v>199</v>
      </c>
      <c r="B38" s="168"/>
      <c r="C38" s="294">
        <v>7760</v>
      </c>
      <c r="D38" s="295">
        <v>1285</v>
      </c>
      <c r="E38" s="296">
        <v>6475</v>
      </c>
      <c r="F38"/>
      <c r="X38"/>
      <c r="Y38"/>
      <c r="Z38"/>
      <c r="AA38"/>
      <c r="AB38"/>
      <c r="AC38"/>
      <c r="AD38"/>
      <c r="AE38"/>
      <c r="AF38"/>
      <c r="AG38"/>
    </row>
    <row r="39" spans="1:33" x14ac:dyDescent="0.2">
      <c r="A39" s="47" t="s">
        <v>175</v>
      </c>
      <c r="B39" s="30" t="s">
        <v>169</v>
      </c>
      <c r="C39" s="251"/>
      <c r="D39" s="169"/>
      <c r="E39" s="252"/>
      <c r="F39"/>
      <c r="X39"/>
      <c r="Y39"/>
      <c r="Z39"/>
      <c r="AA39"/>
      <c r="AB39"/>
      <c r="AC39"/>
      <c r="AD39"/>
      <c r="AE39"/>
      <c r="AF39"/>
      <c r="AG39"/>
    </row>
    <row r="40" spans="1:33" ht="12.75" customHeight="1" x14ac:dyDescent="0.2">
      <c r="A40" s="47" t="s">
        <v>200</v>
      </c>
      <c r="B40" s="30" t="s">
        <v>201</v>
      </c>
      <c r="C40" s="251">
        <v>89</v>
      </c>
      <c r="D40" s="169">
        <v>23</v>
      </c>
      <c r="E40" s="252">
        <v>66</v>
      </c>
      <c r="F40"/>
      <c r="X40"/>
      <c r="Y40"/>
      <c r="Z40"/>
      <c r="AA40"/>
      <c r="AB40"/>
      <c r="AC40"/>
      <c r="AD40"/>
      <c r="AE40"/>
      <c r="AF40"/>
      <c r="AG40"/>
    </row>
    <row r="41" spans="1:33" ht="14.25" x14ac:dyDescent="0.2">
      <c r="A41" s="47" t="s">
        <v>202</v>
      </c>
      <c r="B41" s="103" t="s">
        <v>203</v>
      </c>
      <c r="C41" s="251">
        <v>4115</v>
      </c>
      <c r="D41" s="169">
        <v>836</v>
      </c>
      <c r="E41" s="252">
        <v>3279</v>
      </c>
      <c r="F41"/>
      <c r="X41"/>
      <c r="Y41"/>
      <c r="Z41"/>
      <c r="AA41"/>
      <c r="AB41"/>
      <c r="AC41"/>
      <c r="AD41"/>
      <c r="AE41"/>
      <c r="AF41"/>
      <c r="AG41"/>
    </row>
    <row r="42" spans="1:33" ht="14.25" x14ac:dyDescent="0.2">
      <c r="A42" s="47" t="s">
        <v>204</v>
      </c>
      <c r="B42" s="103" t="s">
        <v>205</v>
      </c>
      <c r="C42" s="251">
        <v>189</v>
      </c>
      <c r="D42" s="169">
        <v>34</v>
      </c>
      <c r="E42" s="252">
        <v>155</v>
      </c>
      <c r="F42"/>
      <c r="X42"/>
      <c r="Y42"/>
      <c r="Z42"/>
      <c r="AA42"/>
      <c r="AB42"/>
      <c r="AC42"/>
      <c r="AD42"/>
      <c r="AE42"/>
      <c r="AF42"/>
      <c r="AG42"/>
    </row>
    <row r="43" spans="1:33" x14ac:dyDescent="0.2">
      <c r="A43" s="47" t="s">
        <v>183</v>
      </c>
      <c r="B43" s="30" t="s">
        <v>184</v>
      </c>
      <c r="C43" s="251">
        <v>241</v>
      </c>
      <c r="D43" s="169">
        <v>14</v>
      </c>
      <c r="E43" s="252">
        <v>227</v>
      </c>
      <c r="F43"/>
      <c r="X43"/>
      <c r="Y43"/>
      <c r="Z43"/>
      <c r="AA43"/>
      <c r="AB43"/>
      <c r="AC43"/>
      <c r="AD43"/>
      <c r="AE43"/>
      <c r="AF43"/>
      <c r="AG43"/>
    </row>
    <row r="44" spans="1:33" x14ac:dyDescent="0.2">
      <c r="A44" s="47" t="s">
        <v>206</v>
      </c>
      <c r="B44" s="30" t="s">
        <v>207</v>
      </c>
      <c r="C44" s="251">
        <v>98</v>
      </c>
      <c r="D44" s="169">
        <v>3</v>
      </c>
      <c r="E44" s="252">
        <v>95</v>
      </c>
      <c r="F44"/>
      <c r="X44"/>
      <c r="Y44"/>
      <c r="Z44"/>
      <c r="AA44"/>
      <c r="AB44"/>
      <c r="AC44"/>
      <c r="AD44"/>
      <c r="AE44"/>
      <c r="AF44"/>
      <c r="AG44"/>
    </row>
    <row r="45" spans="1:33" x14ac:dyDescent="0.2">
      <c r="A45" s="47"/>
      <c r="B45" s="103" t="s">
        <v>173</v>
      </c>
      <c r="C45" s="251">
        <v>2585</v>
      </c>
      <c r="D45" s="169">
        <v>316</v>
      </c>
      <c r="E45" s="252">
        <v>2269</v>
      </c>
      <c r="F45"/>
      <c r="G45" s="105"/>
      <c r="X45"/>
      <c r="Y45"/>
      <c r="Z45"/>
      <c r="AA45"/>
      <c r="AB45"/>
      <c r="AC45"/>
      <c r="AD45"/>
      <c r="AE45"/>
      <c r="AF45"/>
      <c r="AG45"/>
    </row>
    <row r="46" spans="1:33" x14ac:dyDescent="0.2">
      <c r="A46" s="47"/>
      <c r="B46" s="30"/>
      <c r="C46" s="251"/>
      <c r="D46" s="169"/>
      <c r="E46" s="252"/>
      <c r="F46"/>
      <c r="X46"/>
      <c r="Y46"/>
      <c r="Z46"/>
      <c r="AA46"/>
      <c r="AB46"/>
      <c r="AC46"/>
      <c r="AD46"/>
      <c r="AE46"/>
      <c r="AF46"/>
      <c r="AG46"/>
    </row>
    <row r="47" spans="1:33" x14ac:dyDescent="0.2">
      <c r="A47" s="104" t="s">
        <v>208</v>
      </c>
      <c r="B47" s="168"/>
      <c r="C47" s="294">
        <v>833</v>
      </c>
      <c r="D47" s="295">
        <v>393</v>
      </c>
      <c r="E47" s="296">
        <v>440</v>
      </c>
      <c r="F47"/>
      <c r="X47"/>
      <c r="Y47"/>
      <c r="Z47"/>
      <c r="AA47"/>
      <c r="AB47"/>
      <c r="AC47"/>
      <c r="AD47"/>
      <c r="AE47"/>
      <c r="AF47"/>
      <c r="AG47"/>
    </row>
    <row r="48" spans="1:33" x14ac:dyDescent="0.2">
      <c r="A48" s="47"/>
      <c r="B48" s="30" t="s">
        <v>169</v>
      </c>
      <c r="C48" s="251"/>
      <c r="D48" s="169"/>
      <c r="E48" s="252"/>
      <c r="F48"/>
      <c r="X48"/>
      <c r="Y48"/>
      <c r="Z48"/>
      <c r="AA48"/>
      <c r="AB48"/>
      <c r="AC48"/>
      <c r="AD48"/>
      <c r="AE48"/>
      <c r="AF48"/>
      <c r="AG48"/>
    </row>
    <row r="49" spans="1:33" x14ac:dyDescent="0.2">
      <c r="A49" s="47"/>
      <c r="B49" s="30" t="s">
        <v>209</v>
      </c>
      <c r="C49" s="251">
        <v>308</v>
      </c>
      <c r="D49" s="169">
        <v>126</v>
      </c>
      <c r="E49" s="252">
        <v>182</v>
      </c>
      <c r="F49"/>
      <c r="X49"/>
      <c r="Y49"/>
      <c r="Z49"/>
      <c r="AA49"/>
      <c r="AB49"/>
      <c r="AC49"/>
      <c r="AD49"/>
      <c r="AE49"/>
      <c r="AF49"/>
      <c r="AG49"/>
    </row>
    <row r="50" spans="1:33" ht="14.25" x14ac:dyDescent="0.2">
      <c r="A50" s="47"/>
      <c r="B50" s="103" t="s">
        <v>210</v>
      </c>
      <c r="C50" s="251">
        <v>270</v>
      </c>
      <c r="D50" s="169">
        <v>101</v>
      </c>
      <c r="E50" s="252">
        <v>169</v>
      </c>
      <c r="F50"/>
      <c r="X50"/>
      <c r="Y50"/>
      <c r="Z50"/>
      <c r="AA50"/>
      <c r="AB50"/>
      <c r="AC50"/>
      <c r="AD50"/>
      <c r="AE50"/>
      <c r="AF50"/>
      <c r="AG50"/>
    </row>
    <row r="51" spans="1:33" x14ac:dyDescent="0.2">
      <c r="A51" s="47"/>
      <c r="B51" s="30" t="s">
        <v>211</v>
      </c>
      <c r="C51" s="251">
        <v>24</v>
      </c>
      <c r="D51" s="169">
        <v>18</v>
      </c>
      <c r="E51" s="254">
        <v>6</v>
      </c>
      <c r="F51"/>
      <c r="X51"/>
      <c r="Y51"/>
      <c r="Z51"/>
      <c r="AA51"/>
      <c r="AB51"/>
      <c r="AC51"/>
      <c r="AD51"/>
      <c r="AE51"/>
      <c r="AF51"/>
      <c r="AG51"/>
    </row>
    <row r="52" spans="1:33" x14ac:dyDescent="0.2">
      <c r="A52" s="47"/>
      <c r="B52" s="103" t="s">
        <v>173</v>
      </c>
      <c r="C52" s="251">
        <v>196</v>
      </c>
      <c r="D52" s="169">
        <v>130</v>
      </c>
      <c r="E52" s="252">
        <v>66</v>
      </c>
      <c r="F52"/>
      <c r="G52" s="105"/>
      <c r="X52"/>
      <c r="Y52"/>
      <c r="Z52"/>
      <c r="AA52"/>
      <c r="AB52"/>
      <c r="AC52"/>
      <c r="AD52"/>
      <c r="AE52"/>
      <c r="AF52"/>
      <c r="AG52"/>
    </row>
    <row r="53" spans="1:33" x14ac:dyDescent="0.2">
      <c r="A53" s="47"/>
      <c r="B53" s="30"/>
      <c r="C53" s="251"/>
      <c r="D53" s="169"/>
      <c r="E53" s="252"/>
      <c r="F53"/>
      <c r="X53"/>
      <c r="Y53"/>
      <c r="Z53"/>
      <c r="AA53"/>
      <c r="AB53"/>
      <c r="AC53"/>
      <c r="AD53"/>
      <c r="AE53"/>
      <c r="AF53"/>
      <c r="AG53"/>
    </row>
    <row r="54" spans="1:33" ht="15" x14ac:dyDescent="0.25">
      <c r="A54" s="104" t="s">
        <v>212</v>
      </c>
      <c r="B54" s="168"/>
      <c r="C54" s="341">
        <v>4622</v>
      </c>
      <c r="D54" s="341">
        <v>181</v>
      </c>
      <c r="E54" s="341">
        <v>4441</v>
      </c>
      <c r="F54" s="151"/>
      <c r="X54"/>
      <c r="Y54"/>
      <c r="Z54"/>
      <c r="AA54"/>
      <c r="AB54"/>
      <c r="AC54"/>
      <c r="AD54"/>
      <c r="AE54"/>
      <c r="AF54"/>
      <c r="AG54"/>
    </row>
    <row r="55" spans="1:33" x14ac:dyDescent="0.2">
      <c r="A55" s="44" t="s">
        <v>22</v>
      </c>
      <c r="B55" s="31"/>
      <c r="C55" s="255">
        <v>39776</v>
      </c>
      <c r="D55" s="255">
        <v>9061</v>
      </c>
      <c r="E55" s="256">
        <v>30715</v>
      </c>
      <c r="F55" s="9"/>
      <c r="X55"/>
      <c r="Y55"/>
      <c r="Z55"/>
      <c r="AA55"/>
      <c r="AB55"/>
      <c r="AC55"/>
      <c r="AD55"/>
      <c r="AE55"/>
      <c r="AF55"/>
      <c r="AG55"/>
    </row>
    <row r="56" spans="1:33" x14ac:dyDescent="0.2">
      <c r="A56" s="44"/>
      <c r="B56" s="44"/>
      <c r="C56" s="63"/>
      <c r="D56" s="63"/>
      <c r="E56" s="63"/>
      <c r="F56" s="9"/>
      <c r="X56"/>
      <c r="Y56"/>
      <c r="Z56"/>
      <c r="AA56"/>
      <c r="AB56"/>
      <c r="AC56"/>
      <c r="AD56"/>
      <c r="AE56"/>
      <c r="AF56"/>
      <c r="AG56"/>
    </row>
    <row r="57" spans="1:33" ht="12.75" customHeight="1" x14ac:dyDescent="0.2">
      <c r="A57" s="17" t="s">
        <v>213</v>
      </c>
      <c r="B57" s="9"/>
      <c r="D57" s="42"/>
      <c r="F57" s="9"/>
      <c r="X57"/>
      <c r="Y57"/>
      <c r="Z57"/>
      <c r="AA57"/>
      <c r="AB57"/>
      <c r="AC57"/>
      <c r="AD57"/>
      <c r="AE57"/>
      <c r="AF57"/>
      <c r="AG57"/>
    </row>
    <row r="58" spans="1:33" s="18" customFormat="1" x14ac:dyDescent="0.2">
      <c r="A58" s="261" t="s">
        <v>163</v>
      </c>
      <c r="B58" s="261"/>
      <c r="C58" s="17"/>
      <c r="D58" s="17"/>
      <c r="E58" s="17"/>
      <c r="F58" s="17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">
      <c r="X59"/>
      <c r="Y59"/>
      <c r="Z59"/>
      <c r="AA59"/>
      <c r="AB59"/>
      <c r="AC59"/>
      <c r="AD59"/>
      <c r="AE59"/>
      <c r="AF59"/>
      <c r="AG59"/>
    </row>
    <row r="60" spans="1:33" x14ac:dyDescent="0.2">
      <c r="A60" s="167" t="s">
        <v>34</v>
      </c>
      <c r="B60" s="43"/>
      <c r="X60"/>
      <c r="Y60"/>
      <c r="Z60"/>
      <c r="AA60"/>
      <c r="AB60"/>
      <c r="AC60"/>
      <c r="AD60"/>
      <c r="AE60"/>
      <c r="AF60"/>
      <c r="AG60"/>
    </row>
    <row r="61" spans="1:33" x14ac:dyDescent="0.2">
      <c r="X61"/>
      <c r="Y61"/>
      <c r="Z61"/>
      <c r="AA61"/>
      <c r="AB61"/>
      <c r="AC61"/>
      <c r="AD61"/>
      <c r="AE61"/>
      <c r="AF61"/>
      <c r="AG61"/>
    </row>
    <row r="62" spans="1:33" x14ac:dyDescent="0.2">
      <c r="X62"/>
      <c r="Y62"/>
      <c r="Z62"/>
      <c r="AA62"/>
      <c r="AB62"/>
      <c r="AC62"/>
      <c r="AD62"/>
      <c r="AE62"/>
      <c r="AF62"/>
      <c r="AG62"/>
    </row>
    <row r="63" spans="1:33" x14ac:dyDescent="0.2">
      <c r="X63"/>
      <c r="Y63"/>
      <c r="Z63"/>
      <c r="AA63"/>
      <c r="AB63"/>
      <c r="AC63"/>
      <c r="AD63"/>
      <c r="AE63"/>
      <c r="AF63"/>
      <c r="AG63"/>
    </row>
    <row r="64" spans="1:33" x14ac:dyDescent="0.2">
      <c r="X64"/>
      <c r="Y64"/>
      <c r="Z64"/>
      <c r="AA64"/>
      <c r="AB64"/>
      <c r="AC64"/>
      <c r="AD64"/>
      <c r="AE64"/>
      <c r="AF64"/>
      <c r="AG64"/>
    </row>
    <row r="65" spans="24:33" x14ac:dyDescent="0.2">
      <c r="X65"/>
      <c r="Y65"/>
      <c r="Z65"/>
      <c r="AA65"/>
      <c r="AB65"/>
      <c r="AC65"/>
      <c r="AD65"/>
      <c r="AE65"/>
      <c r="AF65"/>
      <c r="AG65"/>
    </row>
    <row r="66" spans="24:33" x14ac:dyDescent="0.2">
      <c r="X66"/>
      <c r="Y66"/>
      <c r="Z66"/>
      <c r="AA66"/>
      <c r="AB66"/>
      <c r="AC66"/>
      <c r="AD66"/>
      <c r="AE66"/>
      <c r="AF66"/>
      <c r="AG66"/>
    </row>
    <row r="67" spans="24:33" x14ac:dyDescent="0.2">
      <c r="X67"/>
      <c r="Y67"/>
      <c r="Z67"/>
      <c r="AA67"/>
      <c r="AB67"/>
      <c r="AC67"/>
      <c r="AD67"/>
      <c r="AE67"/>
      <c r="AF67"/>
      <c r="AG67"/>
    </row>
    <row r="68" spans="24:33" x14ac:dyDescent="0.2">
      <c r="X68"/>
      <c r="Y68"/>
      <c r="Z68"/>
      <c r="AA68"/>
      <c r="AB68"/>
      <c r="AC68"/>
      <c r="AD68"/>
      <c r="AE68"/>
      <c r="AF68"/>
      <c r="AG68"/>
    </row>
    <row r="69" spans="24:33" x14ac:dyDescent="0.2">
      <c r="X69"/>
      <c r="Y69"/>
      <c r="Z69"/>
      <c r="AA69"/>
      <c r="AB69"/>
      <c r="AC69"/>
      <c r="AD69"/>
      <c r="AE69"/>
      <c r="AF69"/>
      <c r="AG69"/>
    </row>
    <row r="70" spans="24:33" x14ac:dyDescent="0.2">
      <c r="X70"/>
      <c r="Y70"/>
      <c r="Z70"/>
      <c r="AA70"/>
      <c r="AB70"/>
      <c r="AC70"/>
      <c r="AD70"/>
      <c r="AE70"/>
      <c r="AF70"/>
      <c r="AG70"/>
    </row>
    <row r="71" spans="24:33" x14ac:dyDescent="0.2">
      <c r="X71"/>
      <c r="Y71"/>
      <c r="Z71"/>
      <c r="AA71"/>
      <c r="AB71"/>
      <c r="AC71"/>
      <c r="AD71"/>
      <c r="AE71"/>
      <c r="AF71"/>
      <c r="AG71"/>
    </row>
    <row r="72" spans="24:33" x14ac:dyDescent="0.2">
      <c r="X72"/>
      <c r="Y72"/>
      <c r="Z72"/>
      <c r="AA72"/>
      <c r="AB72"/>
      <c r="AC72"/>
      <c r="AD72"/>
      <c r="AE72"/>
      <c r="AF72"/>
      <c r="AG72"/>
    </row>
    <row r="73" spans="24:33" x14ac:dyDescent="0.2">
      <c r="X73"/>
      <c r="Y73"/>
      <c r="Z73"/>
      <c r="AA73"/>
      <c r="AB73"/>
      <c r="AC73"/>
      <c r="AD73"/>
      <c r="AE73"/>
      <c r="AF73"/>
      <c r="AG73"/>
    </row>
    <row r="74" spans="24:33" x14ac:dyDescent="0.2">
      <c r="X74"/>
      <c r="Y74"/>
      <c r="Z74"/>
      <c r="AA74"/>
      <c r="AB74"/>
      <c r="AC74"/>
      <c r="AD74"/>
      <c r="AE74"/>
      <c r="AF74"/>
      <c r="AG74"/>
    </row>
    <row r="75" spans="24:33" x14ac:dyDescent="0.2">
      <c r="X75"/>
      <c r="Y75"/>
      <c r="Z75"/>
      <c r="AA75"/>
      <c r="AB75"/>
      <c r="AC75"/>
      <c r="AD75"/>
      <c r="AE75"/>
      <c r="AF75"/>
      <c r="AG75"/>
    </row>
    <row r="76" spans="24:33" x14ac:dyDescent="0.2">
      <c r="X76"/>
      <c r="Y76"/>
      <c r="Z76"/>
      <c r="AA76"/>
      <c r="AB76"/>
      <c r="AC76"/>
      <c r="AD76"/>
      <c r="AE76"/>
      <c r="AF76"/>
      <c r="AG76"/>
    </row>
    <row r="77" spans="24:33" x14ac:dyDescent="0.2">
      <c r="X77"/>
      <c r="Y77"/>
      <c r="Z77"/>
      <c r="AA77"/>
      <c r="AB77"/>
      <c r="AC77"/>
      <c r="AD77"/>
      <c r="AE77"/>
      <c r="AF77"/>
      <c r="AG77"/>
    </row>
    <row r="78" spans="24:33" x14ac:dyDescent="0.2">
      <c r="X78"/>
      <c r="Y78"/>
      <c r="Z78"/>
      <c r="AA78"/>
      <c r="AB78"/>
      <c r="AC78"/>
      <c r="AD78"/>
      <c r="AE78"/>
      <c r="AF78"/>
      <c r="AG78"/>
    </row>
    <row r="79" spans="24:33" x14ac:dyDescent="0.2">
      <c r="X79"/>
      <c r="Y79"/>
      <c r="Z79"/>
      <c r="AA79"/>
      <c r="AB79"/>
      <c r="AC79"/>
      <c r="AD79"/>
      <c r="AE79"/>
      <c r="AF79"/>
      <c r="AG79"/>
    </row>
    <row r="80" spans="24:33" x14ac:dyDescent="0.2">
      <c r="X80"/>
      <c r="Y80"/>
      <c r="Z80"/>
      <c r="AA80"/>
      <c r="AB80"/>
      <c r="AC80"/>
      <c r="AD80"/>
      <c r="AE80"/>
      <c r="AF80"/>
      <c r="AG80"/>
    </row>
    <row r="81" spans="24:33" x14ac:dyDescent="0.2">
      <c r="X81"/>
      <c r="Y81"/>
      <c r="Z81"/>
      <c r="AA81"/>
      <c r="AB81"/>
      <c r="AC81"/>
      <c r="AD81"/>
      <c r="AE81"/>
      <c r="AF81"/>
      <c r="AG81"/>
    </row>
    <row r="82" spans="24:33" x14ac:dyDescent="0.2">
      <c r="X82"/>
      <c r="Y82"/>
      <c r="Z82"/>
      <c r="AA82"/>
      <c r="AB82"/>
      <c r="AC82"/>
      <c r="AD82"/>
      <c r="AE82"/>
      <c r="AF82"/>
      <c r="AG82"/>
    </row>
    <row r="83" spans="24:33" x14ac:dyDescent="0.2">
      <c r="X83"/>
      <c r="Y83"/>
      <c r="Z83"/>
      <c r="AA83"/>
      <c r="AB83"/>
      <c r="AC83"/>
      <c r="AD83"/>
      <c r="AE83"/>
      <c r="AF83"/>
      <c r="AG83"/>
    </row>
    <row r="84" spans="24:33" x14ac:dyDescent="0.2">
      <c r="X84"/>
      <c r="Y84"/>
      <c r="Z84"/>
      <c r="AA84"/>
      <c r="AB84"/>
      <c r="AC84"/>
      <c r="AD84"/>
      <c r="AE84"/>
      <c r="AF84"/>
      <c r="AG84"/>
    </row>
    <row r="85" spans="24:33" x14ac:dyDescent="0.2">
      <c r="X85"/>
      <c r="Y85"/>
      <c r="Z85"/>
      <c r="AA85"/>
      <c r="AB85"/>
      <c r="AC85"/>
      <c r="AD85"/>
      <c r="AE85"/>
      <c r="AF85"/>
      <c r="AG85"/>
    </row>
    <row r="86" spans="24:33" x14ac:dyDescent="0.2">
      <c r="X86"/>
      <c r="Y86"/>
      <c r="Z86"/>
      <c r="AA86"/>
      <c r="AB86"/>
      <c r="AC86"/>
      <c r="AD86"/>
      <c r="AE86"/>
      <c r="AF86"/>
      <c r="AG86"/>
    </row>
    <row r="87" spans="24:33" x14ac:dyDescent="0.2">
      <c r="X87"/>
      <c r="Y87"/>
      <c r="Z87"/>
      <c r="AA87"/>
      <c r="AB87"/>
      <c r="AC87"/>
      <c r="AD87"/>
      <c r="AE87"/>
      <c r="AF87"/>
      <c r="AG87"/>
    </row>
    <row r="88" spans="24:33" x14ac:dyDescent="0.2">
      <c r="X88"/>
      <c r="Y88"/>
      <c r="Z88"/>
      <c r="AA88"/>
      <c r="AB88"/>
      <c r="AC88"/>
      <c r="AD88"/>
      <c r="AE88"/>
      <c r="AF88"/>
      <c r="AG88"/>
    </row>
    <row r="89" spans="24:33" x14ac:dyDescent="0.2">
      <c r="X89"/>
      <c r="Y89"/>
      <c r="Z89"/>
      <c r="AA89"/>
      <c r="AB89"/>
      <c r="AC89"/>
      <c r="AD89"/>
      <c r="AE89"/>
      <c r="AF89"/>
      <c r="AG89"/>
    </row>
    <row r="90" spans="24:33" x14ac:dyDescent="0.2">
      <c r="X90"/>
      <c r="Y90"/>
      <c r="Z90"/>
      <c r="AA90"/>
      <c r="AB90"/>
      <c r="AC90"/>
      <c r="AD90"/>
      <c r="AE90"/>
      <c r="AF90"/>
      <c r="AG90"/>
    </row>
    <row r="91" spans="24:33" x14ac:dyDescent="0.2">
      <c r="X91"/>
      <c r="Y91"/>
      <c r="Z91"/>
      <c r="AA91"/>
      <c r="AB91"/>
      <c r="AC91"/>
      <c r="AD91"/>
      <c r="AE91"/>
      <c r="AF91"/>
      <c r="AG91"/>
    </row>
    <row r="92" spans="24:33" x14ac:dyDescent="0.2">
      <c r="X92"/>
      <c r="Y92"/>
      <c r="Z92"/>
      <c r="AA92"/>
      <c r="AB92"/>
      <c r="AC92"/>
      <c r="AD92"/>
      <c r="AE92"/>
      <c r="AF92"/>
      <c r="AG92"/>
    </row>
    <row r="93" spans="24:33" x14ac:dyDescent="0.2">
      <c r="X93"/>
      <c r="Y93"/>
      <c r="Z93"/>
      <c r="AA93"/>
      <c r="AB93"/>
      <c r="AC93"/>
      <c r="AD93"/>
      <c r="AE93"/>
      <c r="AF93"/>
      <c r="AG93"/>
    </row>
    <row r="94" spans="24:33" x14ac:dyDescent="0.2">
      <c r="X94"/>
      <c r="Y94"/>
      <c r="Z94"/>
      <c r="AA94"/>
      <c r="AB94"/>
      <c r="AC94"/>
      <c r="AD94"/>
      <c r="AE94"/>
      <c r="AF94"/>
      <c r="AG94"/>
    </row>
    <row r="95" spans="24:33" x14ac:dyDescent="0.2">
      <c r="X95"/>
      <c r="Y95"/>
      <c r="Z95"/>
      <c r="AA95"/>
      <c r="AB95"/>
      <c r="AC95"/>
      <c r="AD95"/>
      <c r="AE95"/>
      <c r="AF95"/>
      <c r="AG95"/>
    </row>
    <row r="96" spans="24:33" x14ac:dyDescent="0.2">
      <c r="X96"/>
      <c r="Y96"/>
      <c r="Z96"/>
      <c r="AA96"/>
      <c r="AB96"/>
      <c r="AC96"/>
      <c r="AD96"/>
      <c r="AE96"/>
      <c r="AF96"/>
      <c r="AG96"/>
    </row>
    <row r="97" spans="24:33" x14ac:dyDescent="0.2">
      <c r="X97"/>
      <c r="Y97"/>
      <c r="Z97"/>
      <c r="AA97"/>
      <c r="AB97"/>
      <c r="AC97"/>
      <c r="AD97"/>
      <c r="AE97"/>
      <c r="AF97"/>
      <c r="AG97"/>
    </row>
    <row r="98" spans="24:33" x14ac:dyDescent="0.2">
      <c r="X98"/>
      <c r="Y98"/>
      <c r="Z98"/>
      <c r="AA98"/>
      <c r="AB98"/>
      <c r="AC98"/>
      <c r="AD98"/>
      <c r="AE98"/>
      <c r="AF98"/>
      <c r="AG98"/>
    </row>
    <row r="99" spans="24:33" x14ac:dyDescent="0.2">
      <c r="X99"/>
      <c r="Y99"/>
      <c r="Z99"/>
      <c r="AA99"/>
      <c r="AB99"/>
      <c r="AC99"/>
      <c r="AD99"/>
      <c r="AE99"/>
      <c r="AF99"/>
      <c r="AG99"/>
    </row>
    <row r="100" spans="24:33" x14ac:dyDescent="0.2">
      <c r="X100"/>
      <c r="Y100"/>
      <c r="Z100"/>
      <c r="AA100"/>
      <c r="AB100"/>
      <c r="AC100"/>
      <c r="AD100"/>
      <c r="AE100"/>
      <c r="AF100"/>
      <c r="AG100"/>
    </row>
    <row r="101" spans="24:33" x14ac:dyDescent="0.2">
      <c r="X101"/>
      <c r="Y101"/>
      <c r="Z101"/>
      <c r="AA101"/>
      <c r="AB101"/>
      <c r="AC101"/>
      <c r="AD101"/>
      <c r="AE101"/>
      <c r="AF101"/>
      <c r="AG101"/>
    </row>
    <row r="102" spans="24:33" x14ac:dyDescent="0.2">
      <c r="X102"/>
      <c r="Y102"/>
      <c r="Z102"/>
      <c r="AA102"/>
      <c r="AB102"/>
      <c r="AC102"/>
      <c r="AD102"/>
      <c r="AE102"/>
      <c r="AF102"/>
      <c r="AG102"/>
    </row>
    <row r="103" spans="24:33" x14ac:dyDescent="0.2">
      <c r="X103"/>
      <c r="Y103"/>
      <c r="Z103"/>
      <c r="AA103"/>
      <c r="AB103"/>
      <c r="AC103"/>
      <c r="AD103"/>
      <c r="AE103"/>
      <c r="AF103"/>
      <c r="AG103"/>
    </row>
    <row r="104" spans="24:33" x14ac:dyDescent="0.2">
      <c r="X104"/>
      <c r="Y104"/>
      <c r="Z104"/>
      <c r="AA104"/>
      <c r="AB104"/>
      <c r="AC104"/>
      <c r="AD104"/>
      <c r="AE104"/>
      <c r="AF104"/>
      <c r="AG104"/>
    </row>
    <row r="105" spans="24:33" x14ac:dyDescent="0.2">
      <c r="X105"/>
      <c r="Y105"/>
      <c r="Z105"/>
      <c r="AA105"/>
      <c r="AB105"/>
      <c r="AC105"/>
      <c r="AD105"/>
      <c r="AE105"/>
      <c r="AF105"/>
      <c r="AG105"/>
    </row>
    <row r="106" spans="24:33" x14ac:dyDescent="0.2">
      <c r="X106"/>
      <c r="Y106"/>
      <c r="Z106"/>
      <c r="AA106"/>
      <c r="AB106"/>
      <c r="AC106"/>
      <c r="AD106"/>
      <c r="AE106"/>
      <c r="AF106"/>
      <c r="AG106"/>
    </row>
    <row r="107" spans="24:33" x14ac:dyDescent="0.2">
      <c r="X107"/>
      <c r="Y107"/>
      <c r="Z107"/>
      <c r="AA107"/>
      <c r="AB107"/>
      <c r="AC107"/>
      <c r="AD107"/>
      <c r="AE107"/>
      <c r="AF107"/>
      <c r="AG107"/>
    </row>
    <row r="108" spans="24:33" x14ac:dyDescent="0.2">
      <c r="X108"/>
      <c r="Y108"/>
      <c r="Z108"/>
      <c r="AA108"/>
      <c r="AB108"/>
      <c r="AC108"/>
      <c r="AD108"/>
      <c r="AE108"/>
      <c r="AF108"/>
      <c r="AG108"/>
    </row>
    <row r="109" spans="24:33" x14ac:dyDescent="0.2">
      <c r="X109"/>
      <c r="Y109"/>
      <c r="Z109"/>
      <c r="AA109"/>
      <c r="AB109"/>
      <c r="AC109"/>
      <c r="AD109"/>
      <c r="AE109"/>
      <c r="AF109"/>
      <c r="AG109"/>
    </row>
    <row r="110" spans="24:33" x14ac:dyDescent="0.2">
      <c r="X110"/>
      <c r="Y110"/>
      <c r="Z110"/>
      <c r="AA110"/>
      <c r="AB110"/>
      <c r="AC110"/>
      <c r="AD110"/>
      <c r="AE110"/>
      <c r="AF110"/>
      <c r="AG110"/>
    </row>
    <row r="111" spans="24:33" x14ac:dyDescent="0.2">
      <c r="X111"/>
      <c r="Y111"/>
      <c r="Z111"/>
      <c r="AA111"/>
      <c r="AB111"/>
      <c r="AC111"/>
      <c r="AD111"/>
      <c r="AE111"/>
      <c r="AF111"/>
      <c r="AG111"/>
    </row>
    <row r="112" spans="24:33" x14ac:dyDescent="0.2">
      <c r="X112"/>
      <c r="Y112"/>
      <c r="Z112"/>
      <c r="AA112"/>
      <c r="AB112"/>
      <c r="AC112"/>
      <c r="AD112"/>
      <c r="AE112"/>
      <c r="AF112"/>
      <c r="AG112"/>
    </row>
    <row r="113" spans="24:33" x14ac:dyDescent="0.2">
      <c r="X113"/>
      <c r="Y113"/>
      <c r="Z113"/>
      <c r="AA113"/>
      <c r="AB113"/>
      <c r="AC113"/>
      <c r="AD113"/>
      <c r="AE113"/>
      <c r="AF113"/>
      <c r="AG113"/>
    </row>
    <row r="114" spans="24:33" x14ac:dyDescent="0.2">
      <c r="X114"/>
      <c r="Y114"/>
      <c r="Z114"/>
      <c r="AA114"/>
      <c r="AB114"/>
      <c r="AC114"/>
      <c r="AD114"/>
      <c r="AE114"/>
      <c r="AF114"/>
      <c r="AG114"/>
    </row>
    <row r="115" spans="24:33" x14ac:dyDescent="0.2">
      <c r="X115"/>
      <c r="Y115"/>
      <c r="Z115"/>
      <c r="AA115"/>
      <c r="AB115"/>
      <c r="AC115"/>
      <c r="AD115"/>
      <c r="AE115"/>
      <c r="AF115"/>
      <c r="AG115"/>
    </row>
    <row r="116" spans="24:33" x14ac:dyDescent="0.2">
      <c r="X116"/>
      <c r="Y116"/>
      <c r="Z116"/>
      <c r="AA116"/>
      <c r="AB116"/>
      <c r="AC116"/>
      <c r="AD116"/>
      <c r="AE116"/>
      <c r="AF116"/>
      <c r="AG116"/>
    </row>
    <row r="117" spans="24:33" x14ac:dyDescent="0.2">
      <c r="X117"/>
      <c r="Y117"/>
      <c r="Z117"/>
      <c r="AA117"/>
      <c r="AB117"/>
      <c r="AC117"/>
      <c r="AD117"/>
      <c r="AE117"/>
      <c r="AF117"/>
      <c r="AG117"/>
    </row>
    <row r="118" spans="24:33" x14ac:dyDescent="0.2">
      <c r="X118"/>
      <c r="Y118"/>
      <c r="Z118"/>
      <c r="AA118"/>
      <c r="AB118"/>
      <c r="AC118"/>
      <c r="AD118"/>
      <c r="AE118"/>
      <c r="AF118"/>
      <c r="AG118"/>
    </row>
    <row r="119" spans="24:33" x14ac:dyDescent="0.2">
      <c r="X119"/>
      <c r="Y119"/>
      <c r="Z119"/>
      <c r="AA119"/>
      <c r="AB119"/>
      <c r="AC119"/>
      <c r="AD119"/>
      <c r="AE119"/>
      <c r="AF119"/>
      <c r="AG119"/>
    </row>
    <row r="120" spans="24:33" x14ac:dyDescent="0.2">
      <c r="X120"/>
      <c r="Y120"/>
      <c r="Z120"/>
      <c r="AA120"/>
      <c r="AB120"/>
      <c r="AC120"/>
      <c r="AD120"/>
      <c r="AE120"/>
      <c r="AF120"/>
      <c r="AG120"/>
    </row>
    <row r="121" spans="24:33" x14ac:dyDescent="0.2">
      <c r="X121"/>
      <c r="Y121"/>
      <c r="Z121"/>
      <c r="AA121"/>
      <c r="AB121"/>
      <c r="AC121"/>
      <c r="AD121"/>
      <c r="AE121"/>
      <c r="AF121"/>
      <c r="AG121"/>
    </row>
    <row r="122" spans="24:33" x14ac:dyDescent="0.2">
      <c r="X122"/>
      <c r="Y122"/>
      <c r="Z122"/>
      <c r="AA122"/>
      <c r="AB122"/>
      <c r="AC122"/>
      <c r="AD122"/>
      <c r="AE122"/>
      <c r="AF122"/>
      <c r="AG122"/>
    </row>
    <row r="123" spans="24:33" x14ac:dyDescent="0.2">
      <c r="X123"/>
      <c r="Y123"/>
      <c r="Z123"/>
      <c r="AA123"/>
      <c r="AB123"/>
      <c r="AC123"/>
      <c r="AD123"/>
      <c r="AE123"/>
      <c r="AF123"/>
      <c r="AG123"/>
    </row>
    <row r="124" spans="24:33" x14ac:dyDescent="0.2">
      <c r="X124"/>
      <c r="Y124"/>
      <c r="Z124"/>
      <c r="AA124"/>
      <c r="AB124"/>
      <c r="AC124"/>
      <c r="AD124"/>
      <c r="AE124"/>
      <c r="AF124"/>
      <c r="AG124"/>
    </row>
    <row r="125" spans="24:33" x14ac:dyDescent="0.2">
      <c r="X125"/>
      <c r="Y125"/>
      <c r="Z125"/>
      <c r="AA125"/>
      <c r="AB125"/>
      <c r="AC125"/>
      <c r="AD125"/>
      <c r="AE125"/>
      <c r="AF125"/>
      <c r="AG125"/>
    </row>
    <row r="126" spans="24:33" x14ac:dyDescent="0.2">
      <c r="X126"/>
      <c r="Y126"/>
      <c r="Z126"/>
      <c r="AA126"/>
      <c r="AB126"/>
      <c r="AC126"/>
      <c r="AD126"/>
      <c r="AE126"/>
      <c r="AF126"/>
      <c r="AG126"/>
    </row>
    <row r="127" spans="24:33" x14ac:dyDescent="0.2">
      <c r="X127"/>
      <c r="Y127"/>
      <c r="Z127"/>
      <c r="AA127"/>
      <c r="AB127"/>
      <c r="AC127"/>
      <c r="AD127"/>
      <c r="AE127"/>
      <c r="AF127"/>
      <c r="AG127"/>
    </row>
    <row r="128" spans="24:33" x14ac:dyDescent="0.2">
      <c r="X128"/>
      <c r="Y128"/>
      <c r="Z128"/>
      <c r="AA128"/>
      <c r="AB128"/>
      <c r="AC128"/>
      <c r="AD128"/>
      <c r="AE128"/>
      <c r="AF128"/>
      <c r="AG128"/>
    </row>
    <row r="129" spans="24:33" x14ac:dyDescent="0.2">
      <c r="X129"/>
      <c r="Y129"/>
      <c r="Z129"/>
      <c r="AA129"/>
      <c r="AB129"/>
      <c r="AC129"/>
      <c r="AD129"/>
      <c r="AE129"/>
      <c r="AF129"/>
      <c r="AG129"/>
    </row>
    <row r="130" spans="24:33" x14ac:dyDescent="0.2">
      <c r="X130"/>
      <c r="Y130"/>
      <c r="Z130"/>
      <c r="AA130"/>
      <c r="AB130"/>
      <c r="AC130"/>
      <c r="AD130"/>
      <c r="AE130"/>
      <c r="AF130"/>
      <c r="AG130"/>
    </row>
    <row r="131" spans="24:33" x14ac:dyDescent="0.2">
      <c r="X131"/>
      <c r="Y131"/>
      <c r="Z131"/>
      <c r="AA131"/>
      <c r="AB131"/>
      <c r="AC131"/>
      <c r="AD131"/>
      <c r="AE131"/>
      <c r="AF131"/>
      <c r="AG131"/>
    </row>
    <row r="132" spans="24:33" x14ac:dyDescent="0.2">
      <c r="X132"/>
      <c r="Y132"/>
      <c r="Z132"/>
      <c r="AA132"/>
      <c r="AB132"/>
      <c r="AC132"/>
      <c r="AD132"/>
      <c r="AE132"/>
      <c r="AF132"/>
      <c r="AG132"/>
    </row>
    <row r="133" spans="24:33" x14ac:dyDescent="0.2">
      <c r="X133"/>
      <c r="Y133"/>
      <c r="Z133"/>
      <c r="AA133"/>
      <c r="AB133"/>
      <c r="AC133"/>
      <c r="AD133"/>
      <c r="AE133"/>
      <c r="AF133"/>
      <c r="AG133"/>
    </row>
    <row r="134" spans="24:33" x14ac:dyDescent="0.2">
      <c r="X134"/>
      <c r="Y134"/>
      <c r="Z134"/>
      <c r="AA134"/>
      <c r="AB134"/>
      <c r="AC134"/>
      <c r="AD134"/>
      <c r="AE134"/>
      <c r="AF134"/>
      <c r="AG134"/>
    </row>
    <row r="135" spans="24:33" x14ac:dyDescent="0.2">
      <c r="X135"/>
      <c r="Y135"/>
      <c r="Z135"/>
      <c r="AA135"/>
      <c r="AB135"/>
      <c r="AC135"/>
      <c r="AD135"/>
      <c r="AE135"/>
      <c r="AF135"/>
      <c r="AG135"/>
    </row>
    <row r="136" spans="24:33" x14ac:dyDescent="0.2">
      <c r="X136"/>
      <c r="Y136"/>
      <c r="Z136"/>
      <c r="AA136"/>
      <c r="AB136"/>
      <c r="AC136"/>
      <c r="AD136"/>
      <c r="AE136"/>
      <c r="AF136"/>
      <c r="AG136"/>
    </row>
    <row r="137" spans="24:33" x14ac:dyDescent="0.2">
      <c r="X137"/>
      <c r="Y137"/>
      <c r="Z137"/>
      <c r="AA137"/>
      <c r="AB137"/>
      <c r="AC137"/>
      <c r="AD137"/>
      <c r="AE137"/>
      <c r="AF137"/>
      <c r="AG137"/>
    </row>
    <row r="138" spans="24:33" x14ac:dyDescent="0.2">
      <c r="X138"/>
      <c r="Y138"/>
      <c r="Z138"/>
      <c r="AA138"/>
      <c r="AB138"/>
      <c r="AC138"/>
      <c r="AD138"/>
      <c r="AE138"/>
      <c r="AF138"/>
      <c r="AG138"/>
    </row>
    <row r="139" spans="24:33" x14ac:dyDescent="0.2">
      <c r="X139"/>
      <c r="Y139"/>
      <c r="Z139"/>
      <c r="AA139"/>
      <c r="AB139"/>
      <c r="AC139"/>
      <c r="AD139"/>
      <c r="AE139"/>
      <c r="AF139"/>
      <c r="AG139"/>
    </row>
    <row r="140" spans="24:33" x14ac:dyDescent="0.2">
      <c r="X140"/>
      <c r="Y140"/>
      <c r="Z140"/>
      <c r="AA140"/>
      <c r="AB140"/>
      <c r="AC140"/>
      <c r="AD140"/>
      <c r="AE140"/>
      <c r="AF140"/>
      <c r="AG140"/>
    </row>
    <row r="141" spans="24:33" x14ac:dyDescent="0.2">
      <c r="X141"/>
      <c r="Y141"/>
      <c r="Z141"/>
      <c r="AA141"/>
      <c r="AB141"/>
      <c r="AC141"/>
      <c r="AD141"/>
      <c r="AE141"/>
      <c r="AF141"/>
      <c r="AG141"/>
    </row>
    <row r="142" spans="24:33" x14ac:dyDescent="0.2">
      <c r="X142"/>
      <c r="Y142"/>
      <c r="Z142"/>
      <c r="AA142"/>
      <c r="AB142"/>
      <c r="AC142"/>
      <c r="AD142"/>
      <c r="AE142"/>
      <c r="AF142"/>
      <c r="AG142"/>
    </row>
    <row r="143" spans="24:33" x14ac:dyDescent="0.2">
      <c r="X143"/>
      <c r="Y143"/>
      <c r="Z143"/>
      <c r="AA143"/>
      <c r="AB143"/>
      <c r="AC143"/>
      <c r="AD143"/>
      <c r="AE143"/>
      <c r="AF143"/>
      <c r="AG143"/>
    </row>
    <row r="144" spans="24:33" x14ac:dyDescent="0.2">
      <c r="X144"/>
      <c r="Y144"/>
      <c r="Z144"/>
      <c r="AA144"/>
      <c r="AB144"/>
      <c r="AC144"/>
      <c r="AD144"/>
      <c r="AE144"/>
      <c r="AF144"/>
      <c r="AG144"/>
    </row>
    <row r="145" spans="24:33" x14ac:dyDescent="0.2">
      <c r="X145"/>
      <c r="Y145"/>
      <c r="Z145"/>
      <c r="AA145"/>
      <c r="AB145"/>
      <c r="AC145"/>
      <c r="AD145"/>
      <c r="AE145"/>
      <c r="AF145"/>
      <c r="AG145"/>
    </row>
    <row r="146" spans="24:33" x14ac:dyDescent="0.2">
      <c r="X146"/>
      <c r="Y146"/>
      <c r="Z146"/>
      <c r="AA146"/>
      <c r="AB146"/>
      <c r="AC146"/>
      <c r="AD146"/>
      <c r="AE146"/>
      <c r="AF146"/>
      <c r="AG146"/>
    </row>
    <row r="147" spans="24:33" x14ac:dyDescent="0.2">
      <c r="X147"/>
      <c r="Y147"/>
      <c r="Z147"/>
      <c r="AA147"/>
      <c r="AB147"/>
      <c r="AC147"/>
      <c r="AD147"/>
      <c r="AE147"/>
      <c r="AF147"/>
      <c r="AG147"/>
    </row>
  </sheetData>
  <sortState xmlns:xlrd2="http://schemas.microsoft.com/office/spreadsheetml/2017/richdata2" ref="Q10:X121">
    <sortCondition ref="V10:V121"/>
    <sortCondition ref="W10:W121"/>
  </sortState>
  <mergeCells count="2">
    <mergeCell ref="C5:E5"/>
    <mergeCell ref="A3:E3"/>
  </mergeCells>
  <phoneticPr fontId="0" type="noConversion"/>
  <hyperlinks>
    <hyperlink ref="A60" location="Innhold!A1" display="Innhold" xr:uid="{00000000-0004-0000-0B00-000000000000}"/>
  </hyperlinks>
  <pageMargins left="0.78740157499999996" right="0.78740157499999996" top="0.41" bottom="0.37" header="0.2" footer="0.19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U22"/>
  <sheetViews>
    <sheetView showGridLines="0" zoomScaleNormal="100" workbookViewId="0">
      <selection sqref="A1:N22"/>
    </sheetView>
  </sheetViews>
  <sheetFormatPr baseColWidth="10" defaultColWidth="9.140625" defaultRowHeight="11.25" x14ac:dyDescent="0.2"/>
  <cols>
    <col min="1" max="1" width="26.85546875" style="211" customWidth="1"/>
    <col min="2" max="2" width="17.5703125" style="211" customWidth="1"/>
    <col min="3" max="3" width="17.140625" style="211" customWidth="1"/>
    <col min="4" max="4" width="15.5703125" style="211" customWidth="1"/>
    <col min="5" max="5" width="16.42578125" style="211" customWidth="1"/>
    <col min="6" max="7" width="15.42578125" style="211" customWidth="1"/>
    <col min="8" max="8" width="10" style="211" customWidth="1"/>
    <col min="9" max="9" width="15.42578125" style="211" bestFit="1" customWidth="1"/>
    <col min="10" max="10" width="15.42578125" style="211" customWidth="1"/>
    <col min="11" max="11" width="10" style="211" customWidth="1"/>
    <col min="12" max="12" width="17.42578125" style="211" customWidth="1"/>
    <col min="13" max="13" width="15.42578125" style="211" bestFit="1" customWidth="1"/>
    <col min="14" max="16384" width="9.140625" style="211"/>
  </cols>
  <sheetData>
    <row r="1" spans="1:21" ht="12" x14ac:dyDescent="0.2">
      <c r="A1" s="343" t="s">
        <v>247</v>
      </c>
      <c r="B1" s="343"/>
    </row>
    <row r="2" spans="1:21" s="373" customFormat="1" ht="18" x14ac:dyDescent="0.25">
      <c r="A2" s="50" t="s">
        <v>214</v>
      </c>
      <c r="B2" s="50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21" s="373" customFormat="1" ht="15.75" x14ac:dyDescent="0.25">
      <c r="A3" s="1" t="s">
        <v>215</v>
      </c>
      <c r="B3" s="1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21" s="373" customFormat="1" ht="15.75" x14ac:dyDescent="0.25">
      <c r="A4" s="1"/>
      <c r="B4" s="1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21" ht="30" customHeight="1" x14ac:dyDescent="0.2">
      <c r="A5" s="90"/>
      <c r="B5" s="463" t="s">
        <v>216</v>
      </c>
      <c r="C5" s="464"/>
      <c r="D5" s="465"/>
      <c r="E5" s="463" t="s">
        <v>23</v>
      </c>
      <c r="F5" s="464"/>
      <c r="G5" s="465"/>
      <c r="H5" s="463" t="s">
        <v>24</v>
      </c>
      <c r="I5" s="464"/>
      <c r="J5" s="465"/>
      <c r="K5" s="461" t="s">
        <v>113</v>
      </c>
      <c r="L5" s="462"/>
      <c r="M5" s="462"/>
      <c r="O5" s="113"/>
      <c r="P5" s="113"/>
      <c r="Q5" s="113"/>
      <c r="R5" s="113"/>
      <c r="S5" s="113"/>
      <c r="T5" s="113"/>
      <c r="U5" s="113"/>
    </row>
    <row r="6" spans="1:21" ht="3.75" customHeight="1" x14ac:dyDescent="0.2">
      <c r="A6" s="93"/>
      <c r="B6" s="374"/>
      <c r="C6" s="374"/>
      <c r="D6" s="374"/>
      <c r="E6" s="374"/>
      <c r="F6" s="94"/>
      <c r="G6" s="374"/>
      <c r="I6" s="375"/>
      <c r="J6" s="375"/>
      <c r="L6" s="376"/>
      <c r="M6" s="394"/>
      <c r="O6" s="113"/>
      <c r="P6" s="113"/>
      <c r="Q6" s="113"/>
      <c r="R6" s="113"/>
      <c r="S6" s="113"/>
      <c r="T6" s="113"/>
      <c r="U6" s="113"/>
    </row>
    <row r="7" spans="1:21" ht="14.25" x14ac:dyDescent="0.2">
      <c r="A7" s="93"/>
      <c r="B7" s="374" t="s">
        <v>22</v>
      </c>
      <c r="C7" s="94" t="s">
        <v>217</v>
      </c>
      <c r="D7" s="374" t="s">
        <v>218</v>
      </c>
      <c r="E7" s="374" t="s">
        <v>22</v>
      </c>
      <c r="F7" s="374" t="s">
        <v>217</v>
      </c>
      <c r="G7" s="374" t="s">
        <v>218</v>
      </c>
      <c r="H7" s="377" t="s">
        <v>22</v>
      </c>
      <c r="I7" s="375" t="s">
        <v>217</v>
      </c>
      <c r="J7" s="374" t="s">
        <v>218</v>
      </c>
      <c r="K7" s="374" t="s">
        <v>22</v>
      </c>
      <c r="L7" s="376" t="s">
        <v>217</v>
      </c>
      <c r="M7" s="376" t="s">
        <v>218</v>
      </c>
      <c r="O7" s="113"/>
      <c r="P7" s="113"/>
      <c r="Q7" s="113"/>
      <c r="R7" s="113"/>
      <c r="S7" s="113"/>
      <c r="T7" s="113"/>
      <c r="U7" s="113"/>
    </row>
    <row r="8" spans="1:21" ht="14.25" x14ac:dyDescent="0.2">
      <c r="A8" s="378" t="s">
        <v>219</v>
      </c>
      <c r="B8" s="379"/>
      <c r="C8" s="97" t="s">
        <v>220</v>
      </c>
      <c r="D8" s="97" t="s">
        <v>220</v>
      </c>
      <c r="E8" s="379"/>
      <c r="F8" s="379" t="s">
        <v>220</v>
      </c>
      <c r="G8" s="97" t="s">
        <v>220</v>
      </c>
      <c r="H8" s="380"/>
      <c r="I8" s="381" t="s">
        <v>220</v>
      </c>
      <c r="J8" s="97" t="s">
        <v>220</v>
      </c>
      <c r="K8" s="379"/>
      <c r="L8" s="379" t="s">
        <v>220</v>
      </c>
      <c r="M8" s="395" t="s">
        <v>220</v>
      </c>
      <c r="O8" s="113"/>
      <c r="P8" s="113"/>
      <c r="Q8" s="113"/>
      <c r="R8" s="113"/>
      <c r="S8" s="113"/>
      <c r="T8" s="113"/>
      <c r="U8" s="113"/>
    </row>
    <row r="9" spans="1:21" ht="12.75" x14ac:dyDescent="0.2">
      <c r="A9" s="99" t="s">
        <v>221</v>
      </c>
      <c r="B9" s="225">
        <f>SUM(E9,H9,K9)</f>
        <v>16751.8</v>
      </c>
      <c r="C9" s="225">
        <f>SUM(F9,I9,L9)</f>
        <v>12842.4</v>
      </c>
      <c r="D9" s="225">
        <f>SUM(G9,J9,M9)</f>
        <v>3909.4</v>
      </c>
      <c r="E9" s="225">
        <v>7152.5</v>
      </c>
      <c r="F9" s="382">
        <v>5391.2</v>
      </c>
      <c r="G9" s="382">
        <v>1761.3000000000002</v>
      </c>
      <c r="H9" s="307">
        <v>2815</v>
      </c>
      <c r="I9" s="307">
        <v>2215</v>
      </c>
      <c r="J9" s="307">
        <v>600</v>
      </c>
      <c r="K9" s="435">
        <v>6784.3</v>
      </c>
      <c r="L9" s="307">
        <v>5236.2</v>
      </c>
      <c r="M9" s="436">
        <v>1548.1</v>
      </c>
      <c r="N9" s="260"/>
      <c r="O9" s="113"/>
      <c r="P9" s="189"/>
      <c r="Q9" s="189"/>
      <c r="R9" s="113"/>
      <c r="S9" s="113"/>
      <c r="T9" s="113"/>
      <c r="U9" s="113"/>
    </row>
    <row r="10" spans="1:21" ht="12.75" x14ac:dyDescent="0.2">
      <c r="A10" s="99" t="s">
        <v>222</v>
      </c>
      <c r="B10" s="225">
        <f t="shared" ref="B10:B15" si="0">SUM(E10,H10,K10)</f>
        <v>11906.1</v>
      </c>
      <c r="C10" s="225">
        <f t="shared" ref="C10:C15" si="1">SUM(F10,I10,L10)</f>
        <v>8719.6</v>
      </c>
      <c r="D10" s="225">
        <f t="shared" ref="D10:D15" si="2">SUM(G10,J10,M10)</f>
        <v>3186.5000000000005</v>
      </c>
      <c r="E10" s="225">
        <v>7493.5</v>
      </c>
      <c r="F10" s="382">
        <v>5558.9</v>
      </c>
      <c r="G10" s="382">
        <v>1934.6000000000004</v>
      </c>
      <c r="H10" s="307">
        <v>2614</v>
      </c>
      <c r="I10" s="307">
        <v>1610</v>
      </c>
      <c r="J10" s="307">
        <v>1004</v>
      </c>
      <c r="K10" s="368">
        <v>1798.6</v>
      </c>
      <c r="L10" s="307">
        <v>1550.7</v>
      </c>
      <c r="M10" s="437">
        <v>247.9</v>
      </c>
      <c r="N10" s="260"/>
      <c r="O10" s="113"/>
      <c r="P10" s="189"/>
      <c r="Q10" s="189"/>
      <c r="R10" s="113"/>
      <c r="S10" s="113"/>
      <c r="T10" s="113"/>
      <c r="U10" s="113"/>
    </row>
    <row r="11" spans="1:21" ht="12.75" x14ac:dyDescent="0.2">
      <c r="A11" s="99" t="s">
        <v>223</v>
      </c>
      <c r="B11" s="225">
        <f t="shared" si="0"/>
        <v>4439.8</v>
      </c>
      <c r="C11" s="225">
        <f t="shared" si="1"/>
        <v>3118.8999999999996</v>
      </c>
      <c r="D11" s="225">
        <f t="shared" si="2"/>
        <v>1320.9</v>
      </c>
      <c r="E11" s="225">
        <v>2865.4</v>
      </c>
      <c r="F11" s="382">
        <v>1817.2</v>
      </c>
      <c r="G11" s="382">
        <v>1048.2</v>
      </c>
      <c r="H11" s="307">
        <v>428</v>
      </c>
      <c r="I11" s="307">
        <v>287</v>
      </c>
      <c r="J11" s="307">
        <v>141</v>
      </c>
      <c r="K11" s="368">
        <v>1146.4000000000001</v>
      </c>
      <c r="L11" s="307">
        <v>1014.7</v>
      </c>
      <c r="M11" s="437">
        <v>131.69999999999999</v>
      </c>
      <c r="N11" s="260"/>
      <c r="O11" s="113"/>
      <c r="P11" s="113"/>
      <c r="Q11" s="113"/>
      <c r="R11" s="113"/>
      <c r="S11" s="113"/>
      <c r="T11" s="113"/>
      <c r="U11" s="113"/>
    </row>
    <row r="12" spans="1:21" ht="12.75" x14ac:dyDescent="0.2">
      <c r="A12" s="134" t="s">
        <v>224</v>
      </c>
      <c r="B12" s="225">
        <f t="shared" si="0"/>
        <v>7810.6</v>
      </c>
      <c r="C12" s="225">
        <f t="shared" si="1"/>
        <v>5485.7</v>
      </c>
      <c r="D12" s="225">
        <f t="shared" si="2"/>
        <v>2325</v>
      </c>
      <c r="E12" s="225">
        <v>3108</v>
      </c>
      <c r="F12" s="382">
        <v>2055.5</v>
      </c>
      <c r="G12" s="382">
        <v>1052.5</v>
      </c>
      <c r="H12" s="307">
        <v>1760</v>
      </c>
      <c r="I12" s="307">
        <v>1054</v>
      </c>
      <c r="J12" s="307">
        <v>706</v>
      </c>
      <c r="K12" s="368">
        <v>2942.6</v>
      </c>
      <c r="L12" s="307">
        <v>2376.1999999999998</v>
      </c>
      <c r="M12" s="437">
        <v>566.5</v>
      </c>
      <c r="N12" s="260"/>
      <c r="O12" s="113"/>
      <c r="P12" s="189"/>
      <c r="Q12" s="189"/>
      <c r="R12" s="113"/>
      <c r="S12" s="113"/>
      <c r="T12" s="113"/>
      <c r="U12" s="113"/>
    </row>
    <row r="13" spans="1:21" ht="12.75" x14ac:dyDescent="0.2">
      <c r="A13" s="99" t="s">
        <v>225</v>
      </c>
      <c r="B13" s="225">
        <f t="shared" si="0"/>
        <v>8268.4000000000015</v>
      </c>
      <c r="C13" s="225">
        <f t="shared" si="1"/>
        <v>6576.5</v>
      </c>
      <c r="D13" s="225">
        <f t="shared" si="2"/>
        <v>1691.9</v>
      </c>
      <c r="E13" s="225">
        <v>2916.6</v>
      </c>
      <c r="F13" s="382">
        <v>2271.1999999999998</v>
      </c>
      <c r="G13" s="382">
        <v>645.40000000000009</v>
      </c>
      <c r="H13" s="307">
        <v>1931</v>
      </c>
      <c r="I13" s="307">
        <v>1391</v>
      </c>
      <c r="J13" s="307">
        <v>540</v>
      </c>
      <c r="K13" s="368">
        <v>3420.8</v>
      </c>
      <c r="L13" s="307">
        <v>2914.3</v>
      </c>
      <c r="M13" s="437">
        <v>506.5</v>
      </c>
      <c r="N13" s="260"/>
      <c r="O13" s="113"/>
      <c r="P13" s="189"/>
      <c r="Q13" s="189"/>
      <c r="R13" s="113"/>
      <c r="S13" s="113"/>
      <c r="T13" s="113"/>
      <c r="U13" s="113"/>
    </row>
    <row r="14" spans="1:21" ht="12.75" x14ac:dyDescent="0.2">
      <c r="A14" s="99" t="s">
        <v>226</v>
      </c>
      <c r="B14" s="225">
        <f t="shared" si="0"/>
        <v>3400.6</v>
      </c>
      <c r="C14" s="225">
        <f t="shared" si="1"/>
        <v>2609.3000000000002</v>
      </c>
      <c r="D14" s="225">
        <f t="shared" si="2"/>
        <v>791.3</v>
      </c>
      <c r="E14" s="225">
        <v>859.8</v>
      </c>
      <c r="F14" s="382">
        <v>607.79999999999995</v>
      </c>
      <c r="G14" s="382">
        <v>252</v>
      </c>
      <c r="H14" s="307">
        <v>639</v>
      </c>
      <c r="I14" s="307">
        <v>447</v>
      </c>
      <c r="J14" s="307">
        <v>192</v>
      </c>
      <c r="K14" s="368">
        <v>1901.8</v>
      </c>
      <c r="L14" s="307">
        <v>1554.5</v>
      </c>
      <c r="M14" s="437">
        <v>347.3</v>
      </c>
      <c r="N14" s="260"/>
      <c r="O14" s="113"/>
      <c r="P14" s="113"/>
      <c r="Q14" s="113"/>
      <c r="R14" s="113"/>
      <c r="S14" s="113"/>
      <c r="T14" s="113"/>
      <c r="U14" s="113"/>
    </row>
    <row r="15" spans="1:21" s="373" customFormat="1" ht="12.75" x14ac:dyDescent="0.2">
      <c r="A15" s="100" t="s">
        <v>22</v>
      </c>
      <c r="B15" s="383">
        <f t="shared" si="0"/>
        <v>51926.1</v>
      </c>
      <c r="C15" s="383">
        <f t="shared" si="1"/>
        <v>38971.800000000003</v>
      </c>
      <c r="D15" s="383">
        <f t="shared" si="2"/>
        <v>12954.400000000001</v>
      </c>
      <c r="E15" s="383">
        <v>23744.7</v>
      </c>
      <c r="F15" s="383">
        <v>17321.3</v>
      </c>
      <c r="G15" s="384">
        <v>6423.4000000000015</v>
      </c>
      <c r="H15" s="385">
        <v>10187</v>
      </c>
      <c r="I15" s="385">
        <v>7004</v>
      </c>
      <c r="J15" s="386">
        <v>3183</v>
      </c>
      <c r="K15" s="351">
        <v>17994.400000000001</v>
      </c>
      <c r="L15" s="385">
        <v>14646.5</v>
      </c>
      <c r="M15" s="438">
        <v>3348</v>
      </c>
      <c r="N15" s="396"/>
      <c r="O15" s="113"/>
      <c r="P15" s="113"/>
      <c r="Q15" s="113"/>
      <c r="R15" s="113"/>
      <c r="S15" s="113"/>
      <c r="T15" s="113"/>
      <c r="U15" s="113"/>
    </row>
    <row r="16" spans="1:21" s="373" customFormat="1" ht="12.75" x14ac:dyDescent="0.2">
      <c r="A16" s="387"/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O16" s="113"/>
      <c r="P16" s="113"/>
      <c r="Q16" s="113"/>
      <c r="R16" s="113"/>
      <c r="S16" s="113"/>
      <c r="T16" s="113"/>
      <c r="U16" s="113"/>
    </row>
    <row r="17" spans="1:21" s="373" customFormat="1" ht="12.75" x14ac:dyDescent="0.2">
      <c r="A17" s="389" t="s">
        <v>227</v>
      </c>
      <c r="B17" s="389"/>
      <c r="C17" s="388"/>
      <c r="D17" s="388"/>
      <c r="E17" s="388"/>
      <c r="F17" s="390"/>
      <c r="G17" s="390"/>
      <c r="H17" s="390"/>
      <c r="I17" s="390"/>
      <c r="J17" s="390"/>
      <c r="K17" s="390"/>
      <c r="L17" s="390"/>
      <c r="M17" s="390"/>
      <c r="O17" s="113"/>
      <c r="P17" s="113"/>
      <c r="Q17" s="113"/>
      <c r="R17" s="113"/>
      <c r="S17" s="113"/>
      <c r="T17" s="113"/>
      <c r="U17" s="113"/>
    </row>
    <row r="18" spans="1:21" s="373" customFormat="1" ht="12.75" x14ac:dyDescent="0.2">
      <c r="A18" s="211" t="s">
        <v>228</v>
      </c>
      <c r="B18" s="211"/>
      <c r="C18" s="388"/>
      <c r="D18" s="388"/>
      <c r="E18" s="388"/>
      <c r="F18" s="390"/>
      <c r="G18" s="390"/>
      <c r="H18" s="390"/>
      <c r="I18" s="390"/>
      <c r="J18" s="390"/>
      <c r="K18" s="390"/>
      <c r="L18" s="390"/>
      <c r="M18" s="390"/>
      <c r="O18" s="113"/>
      <c r="P18" s="113"/>
      <c r="Q18" s="113"/>
      <c r="R18" s="113"/>
      <c r="S18" s="113"/>
      <c r="T18" s="113"/>
      <c r="U18" s="113"/>
    </row>
    <row r="19" spans="1:21" ht="12.75" x14ac:dyDescent="0.2">
      <c r="A19" s="258" t="s">
        <v>163</v>
      </c>
      <c r="B19" s="258"/>
      <c r="C19" s="258"/>
      <c r="O19" s="113"/>
      <c r="P19" s="113"/>
      <c r="Q19" s="113"/>
      <c r="R19" s="113"/>
      <c r="S19" s="113"/>
      <c r="T19" s="113"/>
      <c r="U19" s="113"/>
    </row>
    <row r="20" spans="1:21" ht="12.75" x14ac:dyDescent="0.2">
      <c r="A20" s="391"/>
      <c r="B20" s="391"/>
      <c r="D20" s="361"/>
      <c r="E20" s="361"/>
      <c r="F20" s="361"/>
      <c r="G20" s="361"/>
      <c r="I20" s="392"/>
      <c r="J20" s="392"/>
      <c r="K20" s="392"/>
      <c r="L20" s="392"/>
      <c r="M20" s="392"/>
      <c r="O20" s="113"/>
      <c r="P20" s="113"/>
      <c r="Q20" s="113"/>
      <c r="R20" s="113"/>
      <c r="S20" s="113"/>
      <c r="T20" s="113"/>
      <c r="U20" s="113"/>
    </row>
    <row r="21" spans="1:21" ht="12.75" x14ac:dyDescent="0.2">
      <c r="A21" s="393" t="s">
        <v>34</v>
      </c>
      <c r="B21" s="393"/>
      <c r="E21" s="392"/>
      <c r="F21" s="392"/>
      <c r="G21" s="392"/>
      <c r="I21" s="392"/>
      <c r="J21" s="392"/>
      <c r="K21" s="392"/>
      <c r="L21" s="392"/>
      <c r="M21" s="392"/>
      <c r="O21" s="113"/>
      <c r="P21" s="113"/>
      <c r="Q21" s="113"/>
      <c r="R21" s="113"/>
      <c r="S21" s="113"/>
      <c r="T21" s="113"/>
      <c r="U21" s="113"/>
    </row>
    <row r="22" spans="1:21" ht="12.75" x14ac:dyDescent="0.2">
      <c r="E22" s="392"/>
      <c r="F22" s="392"/>
      <c r="G22" s="392"/>
      <c r="I22" s="392"/>
      <c r="J22" s="392"/>
      <c r="K22" s="392"/>
      <c r="L22" s="392"/>
      <c r="M22" s="392"/>
      <c r="O22" s="113"/>
      <c r="P22" s="113"/>
      <c r="Q22" s="113"/>
      <c r="R22" s="113"/>
      <c r="S22" s="113"/>
      <c r="T22" s="113"/>
      <c r="U22" s="113"/>
    </row>
  </sheetData>
  <mergeCells count="4">
    <mergeCell ref="K5:M5"/>
    <mergeCell ref="B5:D5"/>
    <mergeCell ref="E5:G5"/>
    <mergeCell ref="H5:J5"/>
  </mergeCells>
  <hyperlinks>
    <hyperlink ref="A21" location="Innhold!A1" display="Innhold" xr:uid="{00000000-0004-0000-0C00-000000000000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M44"/>
  <sheetViews>
    <sheetView showGridLines="0" zoomScaleNormal="100" workbookViewId="0">
      <selection sqref="A1:J22"/>
    </sheetView>
  </sheetViews>
  <sheetFormatPr baseColWidth="10" defaultColWidth="9.140625" defaultRowHeight="12.75" x14ac:dyDescent="0.2"/>
  <cols>
    <col min="1" max="1" width="39.85546875" style="17" customWidth="1"/>
    <col min="2" max="2" width="12" style="17" customWidth="1"/>
    <col min="3" max="3" width="14.5703125" style="17" bestFit="1" customWidth="1"/>
    <col min="4" max="4" width="16.42578125" style="17" customWidth="1"/>
    <col min="5" max="5" width="11.5703125" style="17" customWidth="1"/>
    <col min="6" max="6" width="15.85546875" style="17" customWidth="1"/>
    <col min="7" max="7" width="14.5703125" style="17" bestFit="1" customWidth="1"/>
    <col min="8" max="8" width="13.140625" style="17" customWidth="1"/>
    <col min="9" max="9" width="14.5703125" style="17" bestFit="1" customWidth="1"/>
    <col min="10" max="10" width="14" customWidth="1"/>
    <col min="11" max="11" width="12.42578125" customWidth="1"/>
    <col min="12" max="12" width="15.5703125" style="17" customWidth="1"/>
    <col min="13" max="13" width="13.42578125" style="17" customWidth="1"/>
    <col min="14" max="16384" width="9.140625" style="17"/>
  </cols>
  <sheetData>
    <row r="1" spans="1:13" x14ac:dyDescent="0.2">
      <c r="A1" s="343" t="s">
        <v>19</v>
      </c>
      <c r="B1" s="343"/>
    </row>
    <row r="2" spans="1:13" s="18" customFormat="1" ht="18" x14ac:dyDescent="0.25">
      <c r="A2" s="49" t="s">
        <v>229</v>
      </c>
      <c r="B2" s="9"/>
      <c r="C2" s="9"/>
      <c r="D2" s="9"/>
      <c r="E2" s="9"/>
      <c r="F2" s="9"/>
      <c r="G2" s="9"/>
      <c r="H2" s="9"/>
      <c r="I2" s="9"/>
      <c r="J2"/>
      <c r="K2"/>
    </row>
    <row r="3" spans="1:13" s="18" customFormat="1" ht="15.75" x14ac:dyDescent="0.25">
      <c r="A3" s="7" t="s">
        <v>230</v>
      </c>
      <c r="B3" s="9"/>
      <c r="C3" s="9"/>
      <c r="D3" s="9"/>
      <c r="E3" s="9"/>
      <c r="F3" s="9"/>
      <c r="G3" s="9"/>
      <c r="H3" s="9"/>
      <c r="I3" s="9"/>
      <c r="J3"/>
      <c r="K3"/>
    </row>
    <row r="5" spans="1:13" ht="30" customHeight="1" x14ac:dyDescent="0.2">
      <c r="A5" s="34"/>
      <c r="B5" s="466" t="s">
        <v>216</v>
      </c>
      <c r="C5" s="467"/>
      <c r="D5" s="468"/>
      <c r="E5" s="469" t="s">
        <v>23</v>
      </c>
      <c r="F5" s="456"/>
      <c r="G5" s="457"/>
      <c r="H5" s="469" t="s">
        <v>24</v>
      </c>
      <c r="I5" s="456"/>
      <c r="J5" s="457"/>
      <c r="K5" s="454" t="s">
        <v>113</v>
      </c>
      <c r="L5" s="455"/>
      <c r="M5" s="455"/>
    </row>
    <row r="6" spans="1:13" ht="2.25" customHeight="1" x14ac:dyDescent="0.2">
      <c r="A6" s="35"/>
      <c r="B6" s="29"/>
      <c r="C6" s="29"/>
      <c r="D6" s="29"/>
      <c r="E6" s="29"/>
      <c r="F6" s="24"/>
      <c r="G6" s="29"/>
      <c r="I6" s="205"/>
      <c r="J6" s="205"/>
      <c r="K6" s="17"/>
      <c r="L6" s="280"/>
      <c r="M6" s="56"/>
    </row>
    <row r="7" spans="1:13" ht="17.25" customHeight="1" x14ac:dyDescent="0.2">
      <c r="A7" s="35"/>
      <c r="B7" s="29" t="s">
        <v>22</v>
      </c>
      <c r="C7" s="24" t="s">
        <v>217</v>
      </c>
      <c r="D7" s="29" t="s">
        <v>218</v>
      </c>
      <c r="E7" s="29" t="s">
        <v>22</v>
      </c>
      <c r="F7" s="29" t="s">
        <v>217</v>
      </c>
      <c r="G7" s="29" t="s">
        <v>218</v>
      </c>
      <c r="H7" s="204" t="s">
        <v>22</v>
      </c>
      <c r="I7" s="205" t="s">
        <v>217</v>
      </c>
      <c r="J7" s="29" t="s">
        <v>218</v>
      </c>
      <c r="K7" s="29" t="s">
        <v>22</v>
      </c>
      <c r="L7" s="280" t="s">
        <v>217</v>
      </c>
      <c r="M7" s="280" t="s">
        <v>218</v>
      </c>
    </row>
    <row r="8" spans="1:13" ht="14.25" x14ac:dyDescent="0.2">
      <c r="A8" s="68" t="s">
        <v>95</v>
      </c>
      <c r="B8" s="27"/>
      <c r="C8" s="25" t="s">
        <v>220</v>
      </c>
      <c r="D8" s="25" t="s">
        <v>220</v>
      </c>
      <c r="E8" s="27"/>
      <c r="F8" s="27" t="s">
        <v>220</v>
      </c>
      <c r="G8" s="25" t="s">
        <v>220</v>
      </c>
      <c r="H8" s="206"/>
      <c r="I8" s="207" t="s">
        <v>220</v>
      </c>
      <c r="J8" s="25" t="s">
        <v>220</v>
      </c>
      <c r="K8" s="27"/>
      <c r="L8" s="27" t="s">
        <v>220</v>
      </c>
      <c r="M8" s="57" t="s">
        <v>220</v>
      </c>
    </row>
    <row r="9" spans="1:13" x14ac:dyDescent="0.2">
      <c r="A9" s="150" t="s">
        <v>96</v>
      </c>
      <c r="B9" s="253">
        <f>SUM(H9,K9)</f>
        <v>1808</v>
      </c>
      <c r="C9" s="253">
        <f>SUM(I9,L9)</f>
        <v>1506</v>
      </c>
      <c r="D9" s="253">
        <f>SUM(J9,M9)</f>
        <v>303</v>
      </c>
      <c r="E9" s="322" t="s">
        <v>58</v>
      </c>
      <c r="F9" s="322" t="s">
        <v>58</v>
      </c>
      <c r="G9" s="322" t="s">
        <v>58</v>
      </c>
      <c r="H9" s="242">
        <v>328</v>
      </c>
      <c r="I9" s="242">
        <v>278</v>
      </c>
      <c r="J9" s="234">
        <v>50</v>
      </c>
      <c r="K9" s="283">
        <v>1480</v>
      </c>
      <c r="L9" s="285">
        <v>1228</v>
      </c>
      <c r="M9" s="285">
        <v>253</v>
      </c>
    </row>
    <row r="10" spans="1:13" x14ac:dyDescent="0.2">
      <c r="A10" s="150" t="s">
        <v>97</v>
      </c>
      <c r="B10" s="253">
        <f t="shared" ref="B10:B14" si="0">SUM(H10,K10)</f>
        <v>6530</v>
      </c>
      <c r="C10" s="253">
        <f t="shared" ref="C10:C14" si="1">SUM(I10,L10)</f>
        <v>5812</v>
      </c>
      <c r="D10" s="253">
        <f t="shared" ref="D10:D14" si="2">SUM(J10,M10)</f>
        <v>718</v>
      </c>
      <c r="E10" s="322" t="s">
        <v>58</v>
      </c>
      <c r="F10" s="322" t="s">
        <v>58</v>
      </c>
      <c r="G10" s="322" t="s">
        <v>58</v>
      </c>
      <c r="H10" s="242">
        <v>1557</v>
      </c>
      <c r="I10" s="242">
        <v>1240</v>
      </c>
      <c r="J10" s="234">
        <v>317</v>
      </c>
      <c r="K10" s="283">
        <v>4973</v>
      </c>
      <c r="L10" s="286">
        <v>4572</v>
      </c>
      <c r="M10" s="286">
        <v>401</v>
      </c>
    </row>
    <row r="11" spans="1:13" x14ac:dyDescent="0.2">
      <c r="A11" s="150" t="s">
        <v>98</v>
      </c>
      <c r="B11" s="253">
        <f t="shared" si="0"/>
        <v>4980</v>
      </c>
      <c r="C11" s="253">
        <f t="shared" si="1"/>
        <v>3891</v>
      </c>
      <c r="D11" s="253">
        <f t="shared" si="2"/>
        <v>1089</v>
      </c>
      <c r="E11" s="322" t="s">
        <v>58</v>
      </c>
      <c r="F11" s="322" t="s">
        <v>58</v>
      </c>
      <c r="G11" s="322" t="s">
        <v>58</v>
      </c>
      <c r="H11" s="242">
        <v>2083</v>
      </c>
      <c r="I11" s="242">
        <v>1464</v>
      </c>
      <c r="J11" s="234">
        <v>619</v>
      </c>
      <c r="K11" s="283">
        <v>2897</v>
      </c>
      <c r="L11" s="286">
        <v>2427</v>
      </c>
      <c r="M11" s="286">
        <v>470</v>
      </c>
    </row>
    <row r="12" spans="1:13" x14ac:dyDescent="0.2">
      <c r="A12" s="150" t="s">
        <v>99</v>
      </c>
      <c r="B12" s="253">
        <f t="shared" si="0"/>
        <v>5463</v>
      </c>
      <c r="C12" s="253">
        <f t="shared" si="1"/>
        <v>4269</v>
      </c>
      <c r="D12" s="253">
        <f t="shared" si="2"/>
        <v>1194</v>
      </c>
      <c r="E12" s="322" t="s">
        <v>58</v>
      </c>
      <c r="F12" s="322" t="s">
        <v>58</v>
      </c>
      <c r="G12" s="322" t="s">
        <v>58</v>
      </c>
      <c r="H12" s="242">
        <v>3233</v>
      </c>
      <c r="I12" s="242">
        <v>2254</v>
      </c>
      <c r="J12" s="234">
        <v>979</v>
      </c>
      <c r="K12" s="283">
        <v>2230</v>
      </c>
      <c r="L12" s="286">
        <v>2015</v>
      </c>
      <c r="M12" s="286">
        <v>215</v>
      </c>
    </row>
    <row r="13" spans="1:13" x14ac:dyDescent="0.2">
      <c r="A13" s="150" t="s">
        <v>100</v>
      </c>
      <c r="B13" s="253">
        <f t="shared" si="0"/>
        <v>7581</v>
      </c>
      <c r="C13" s="253">
        <f t="shared" si="1"/>
        <v>5165</v>
      </c>
      <c r="D13" s="253">
        <f t="shared" si="2"/>
        <v>2417</v>
      </c>
      <c r="E13" s="322" t="s">
        <v>58</v>
      </c>
      <c r="F13" s="322" t="s">
        <v>58</v>
      </c>
      <c r="G13" s="322" t="s">
        <v>58</v>
      </c>
      <c r="H13" s="242">
        <v>1532</v>
      </c>
      <c r="I13" s="242">
        <v>1016</v>
      </c>
      <c r="J13" s="234">
        <v>516</v>
      </c>
      <c r="K13" s="283">
        <v>6049</v>
      </c>
      <c r="L13" s="286">
        <v>4149</v>
      </c>
      <c r="M13" s="286">
        <v>1901</v>
      </c>
    </row>
    <row r="14" spans="1:13" x14ac:dyDescent="0.2">
      <c r="A14" s="150" t="s">
        <v>101</v>
      </c>
      <c r="B14" s="253">
        <f t="shared" si="0"/>
        <v>1819</v>
      </c>
      <c r="C14" s="253">
        <f t="shared" si="1"/>
        <v>1007</v>
      </c>
      <c r="D14" s="253">
        <f t="shared" si="2"/>
        <v>811</v>
      </c>
      <c r="E14" s="322" t="s">
        <v>58</v>
      </c>
      <c r="F14" s="322" t="s">
        <v>58</v>
      </c>
      <c r="G14" s="322" t="s">
        <v>58</v>
      </c>
      <c r="H14" s="242">
        <v>1454</v>
      </c>
      <c r="I14" s="242">
        <v>752</v>
      </c>
      <c r="J14" s="234">
        <v>702</v>
      </c>
      <c r="K14" s="283">
        <v>365</v>
      </c>
      <c r="L14" s="286">
        <v>255</v>
      </c>
      <c r="M14" s="286">
        <v>109</v>
      </c>
    </row>
    <row r="15" spans="1:13" x14ac:dyDescent="0.2">
      <c r="A15" s="150" t="s">
        <v>102</v>
      </c>
      <c r="B15" s="253">
        <f>SUM(E15)</f>
        <v>23744.7</v>
      </c>
      <c r="C15" s="253">
        <f>SUM(F15)</f>
        <v>17321.3</v>
      </c>
      <c r="D15" s="253">
        <f>G15</f>
        <v>6423.4000000000015</v>
      </c>
      <c r="E15" s="322">
        <v>23744.7</v>
      </c>
      <c r="F15" s="322">
        <v>17321.3</v>
      </c>
      <c r="G15" s="319">
        <v>6423.4000000000015</v>
      </c>
      <c r="H15" s="281" t="s">
        <v>72</v>
      </c>
      <c r="I15" s="243" t="s">
        <v>72</v>
      </c>
      <c r="J15" s="282" t="s">
        <v>72</v>
      </c>
      <c r="K15" s="284" t="s">
        <v>72</v>
      </c>
      <c r="L15" s="287" t="s">
        <v>72</v>
      </c>
      <c r="M15" s="287" t="s">
        <v>72</v>
      </c>
    </row>
    <row r="16" spans="1:13" x14ac:dyDescent="0.2">
      <c r="A16" s="31" t="s">
        <v>22</v>
      </c>
      <c r="B16" s="327">
        <f>SUM(E16,H16,K16)</f>
        <v>51925.7</v>
      </c>
      <c r="C16" s="327">
        <f>SUM(F16,I16,L16)</f>
        <v>38971.300000000003</v>
      </c>
      <c r="D16" s="327">
        <f>SUM(G16,J16,M16)</f>
        <v>12948.000000000004</v>
      </c>
      <c r="E16" s="326">
        <v>23744.7</v>
      </c>
      <c r="F16" s="326">
        <v>17321.3</v>
      </c>
      <c r="G16" s="328">
        <v>6423.4000000000015</v>
      </c>
      <c r="H16" s="231">
        <f>SUM(H9:H15)</f>
        <v>10187</v>
      </c>
      <c r="I16" s="231">
        <f>SUM(I9:I15)</f>
        <v>7004</v>
      </c>
      <c r="J16" s="279">
        <v>3183</v>
      </c>
      <c r="K16" s="231">
        <f>SUM(K9:K15)</f>
        <v>17994</v>
      </c>
      <c r="L16" s="232">
        <f>SUM(L9:L15)</f>
        <v>14646</v>
      </c>
      <c r="M16" s="232">
        <v>3341.6000000000022</v>
      </c>
    </row>
    <row r="17" spans="1:13" x14ac:dyDescent="0.2">
      <c r="A17" s="44"/>
      <c r="B17" s="439"/>
      <c r="C17" s="439"/>
      <c r="D17" s="439"/>
      <c r="E17" s="196"/>
      <c r="F17" s="196"/>
      <c r="G17" s="328"/>
      <c r="H17" s="428"/>
      <c r="I17" s="428"/>
      <c r="J17" s="279"/>
      <c r="K17" s="428"/>
      <c r="L17" s="428"/>
      <c r="M17" s="428"/>
    </row>
    <row r="18" spans="1:13" x14ac:dyDescent="0.2">
      <c r="A18" s="17" t="s">
        <v>32</v>
      </c>
      <c r="B18" s="22"/>
      <c r="C18" s="22"/>
      <c r="D18" s="22"/>
      <c r="E18" s="22"/>
      <c r="F18" s="22"/>
      <c r="G18" s="22"/>
      <c r="H18" s="110"/>
      <c r="I18" s="110"/>
    </row>
    <row r="19" spans="1:13" x14ac:dyDescent="0.2">
      <c r="A19" s="261" t="s">
        <v>163</v>
      </c>
      <c r="B19" s="261"/>
    </row>
    <row r="21" spans="1:13" x14ac:dyDescent="0.2">
      <c r="A21" s="167" t="s">
        <v>34</v>
      </c>
      <c r="H21" s="39"/>
    </row>
    <row r="24" spans="1:13" x14ac:dyDescent="0.2">
      <c r="B24" s="39"/>
      <c r="C24" s="39"/>
      <c r="D24" s="39"/>
      <c r="E24" s="39"/>
      <c r="F24" s="39"/>
      <c r="G24" s="39"/>
      <c r="H24" s="39"/>
      <c r="I24" s="39"/>
    </row>
    <row r="25" spans="1:13" x14ac:dyDescent="0.2">
      <c r="D25"/>
    </row>
    <row r="26" spans="1:13" x14ac:dyDescent="0.2">
      <c r="E26" s="152"/>
    </row>
    <row r="27" spans="1:13" x14ac:dyDescent="0.2">
      <c r="E27" s="152"/>
    </row>
    <row r="28" spans="1:13" x14ac:dyDescent="0.2">
      <c r="E28" s="152"/>
    </row>
    <row r="29" spans="1:13" x14ac:dyDescent="0.2">
      <c r="E29" s="152"/>
    </row>
    <row r="30" spans="1:13" x14ac:dyDescent="0.2">
      <c r="E30" s="152"/>
    </row>
    <row r="31" spans="1:13" x14ac:dyDescent="0.2">
      <c r="E31" s="152"/>
      <c r="F31" s="152"/>
    </row>
    <row r="32" spans="1:13" x14ac:dyDescent="0.2">
      <c r="E32" s="156"/>
    </row>
    <row r="33" spans="5:5" x14ac:dyDescent="0.2">
      <c r="E33" s="156"/>
    </row>
    <row r="34" spans="5:5" x14ac:dyDescent="0.2">
      <c r="E34" s="156"/>
    </row>
    <row r="35" spans="5:5" x14ac:dyDescent="0.2">
      <c r="E35" s="156"/>
    </row>
    <row r="36" spans="5:5" x14ac:dyDescent="0.2">
      <c r="E36" s="156"/>
    </row>
    <row r="37" spans="5:5" x14ac:dyDescent="0.2">
      <c r="E37" s="156"/>
    </row>
    <row r="38" spans="5:5" x14ac:dyDescent="0.2">
      <c r="E38" s="156"/>
    </row>
    <row r="39" spans="5:5" x14ac:dyDescent="0.2">
      <c r="E39" s="156"/>
    </row>
    <row r="40" spans="5:5" x14ac:dyDescent="0.2">
      <c r="E40" s="156"/>
    </row>
    <row r="41" spans="5:5" x14ac:dyDescent="0.2">
      <c r="E41" s="156"/>
    </row>
    <row r="42" spans="5:5" x14ac:dyDescent="0.2">
      <c r="E42" s="156"/>
    </row>
    <row r="43" spans="5:5" x14ac:dyDescent="0.2">
      <c r="E43" s="156"/>
    </row>
    <row r="44" spans="5:5" x14ac:dyDescent="0.2">
      <c r="E44" s="156"/>
    </row>
  </sheetData>
  <mergeCells count="4">
    <mergeCell ref="K5:M5"/>
    <mergeCell ref="B5:D5"/>
    <mergeCell ref="E5:G5"/>
    <mergeCell ref="H5:J5"/>
  </mergeCells>
  <hyperlinks>
    <hyperlink ref="A21" location="Innhold!A1" display="Innhold" xr:uid="{00000000-0004-0000-0D00-000000000000}"/>
  </hyperlinks>
  <pageMargins left="0.78740157499999996" right="0.78740157499999996" top="0.984251969" bottom="0.984251969" header="0.5" footer="0.5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S30"/>
  <sheetViews>
    <sheetView showGridLines="0" zoomScaleNormal="100" workbookViewId="0">
      <selection sqref="A1:J21"/>
    </sheetView>
  </sheetViews>
  <sheetFormatPr baseColWidth="10" defaultColWidth="9.140625" defaultRowHeight="11.25" x14ac:dyDescent="0.2"/>
  <cols>
    <col min="1" max="1" width="40.42578125" style="17" customWidth="1"/>
    <col min="2" max="2" width="10.5703125" style="17" customWidth="1"/>
    <col min="3" max="3" width="14.5703125" style="17" customWidth="1"/>
    <col min="4" max="4" width="10.5703125" style="17" customWidth="1"/>
    <col min="5" max="5" width="14.5703125" style="17" customWidth="1"/>
    <col min="6" max="6" width="10.5703125" style="17" customWidth="1"/>
    <col min="7" max="7" width="14.85546875" style="17" customWidth="1"/>
    <col min="8" max="8" width="17.42578125" style="17" customWidth="1"/>
    <col min="9" max="9" width="15.5703125" style="17" customWidth="1"/>
    <col min="10" max="16384" width="9.140625" style="17"/>
  </cols>
  <sheetData>
    <row r="1" spans="1:19" ht="12" x14ac:dyDescent="0.2">
      <c r="A1" s="343" t="s">
        <v>19</v>
      </c>
      <c r="B1" s="343"/>
    </row>
    <row r="2" spans="1:19" s="18" customFormat="1" ht="18" x14ac:dyDescent="0.25">
      <c r="A2" s="49" t="s">
        <v>231</v>
      </c>
      <c r="B2" s="9"/>
      <c r="C2" s="9"/>
      <c r="D2" s="9"/>
      <c r="E2" s="9"/>
      <c r="F2" s="9"/>
      <c r="G2" s="9"/>
      <c r="H2" s="9"/>
      <c r="I2" s="9"/>
    </row>
    <row r="3" spans="1:19" s="18" customFormat="1" ht="15.75" x14ac:dyDescent="0.25">
      <c r="A3" s="7" t="s">
        <v>232</v>
      </c>
      <c r="B3" s="9"/>
      <c r="C3" s="9"/>
      <c r="D3" s="9"/>
      <c r="E3" s="9"/>
      <c r="F3" s="9"/>
      <c r="G3" s="9"/>
      <c r="H3" s="9"/>
      <c r="I3" s="9"/>
    </row>
    <row r="4" spans="1:19" ht="12.75" x14ac:dyDescent="0.2">
      <c r="A4" s="151"/>
      <c r="B4" s="151"/>
      <c r="C4" s="151"/>
      <c r="D4" s="151"/>
      <c r="E4" s="151"/>
      <c r="F4" s="151"/>
      <c r="G4" s="151"/>
      <c r="H4" s="151"/>
      <c r="I4" s="151"/>
    </row>
    <row r="5" spans="1:19" ht="14.25" customHeight="1" x14ac:dyDescent="0.2">
      <c r="A5" s="34"/>
      <c r="B5" s="469" t="s">
        <v>22</v>
      </c>
      <c r="C5" s="457"/>
      <c r="D5" s="469" t="s">
        <v>23</v>
      </c>
      <c r="E5" s="457"/>
      <c r="F5" s="469" t="s">
        <v>24</v>
      </c>
      <c r="G5" s="457"/>
      <c r="H5" s="454" t="s">
        <v>113</v>
      </c>
      <c r="I5" s="455"/>
      <c r="J5"/>
    </row>
    <row r="6" spans="1:19" ht="14.25" x14ac:dyDescent="0.2">
      <c r="A6" s="35"/>
      <c r="B6" s="29" t="s">
        <v>22</v>
      </c>
      <c r="C6" s="24" t="s">
        <v>169</v>
      </c>
      <c r="D6" s="29" t="s">
        <v>22</v>
      </c>
      <c r="E6" s="24" t="s">
        <v>169</v>
      </c>
      <c r="F6" s="29" t="s">
        <v>22</v>
      </c>
      <c r="G6" s="24" t="s">
        <v>169</v>
      </c>
      <c r="H6" s="29" t="s">
        <v>22</v>
      </c>
      <c r="I6" s="58" t="s">
        <v>169</v>
      </c>
      <c r="J6"/>
      <c r="O6" s="470"/>
      <c r="P6" s="470"/>
    </row>
    <row r="7" spans="1:19" ht="28.5" x14ac:dyDescent="0.2">
      <c r="A7" s="68" t="s">
        <v>95</v>
      </c>
      <c r="B7" s="27"/>
      <c r="C7" s="25" t="s">
        <v>233</v>
      </c>
      <c r="D7" s="27"/>
      <c r="E7" s="25" t="s">
        <v>233</v>
      </c>
      <c r="F7" s="27"/>
      <c r="G7" s="25" t="s">
        <v>233</v>
      </c>
      <c r="H7" s="27"/>
      <c r="I7" s="57" t="s">
        <v>233</v>
      </c>
      <c r="J7"/>
    </row>
    <row r="8" spans="1:19" ht="12.75" x14ac:dyDescent="0.2">
      <c r="A8" s="150" t="s">
        <v>96</v>
      </c>
      <c r="B8" s="322">
        <f>ROUND('A.2.5'!B7/'A.2.13'!B9*1000,-1)</f>
        <v>1330</v>
      </c>
      <c r="C8" s="322">
        <f>ROUND('A.2.5'!B7/'A.2.13'!C9*1000,-1)</f>
        <v>1600</v>
      </c>
      <c r="D8" s="323" t="s">
        <v>58</v>
      </c>
      <c r="E8" s="323" t="s">
        <v>58</v>
      </c>
      <c r="F8" s="242">
        <f>ROUND('A.2.5'!D7/'A.2.13'!H9*1000,-1)</f>
        <v>1420</v>
      </c>
      <c r="G8" s="242">
        <f>ROUND('A.2.5'!D7/'A.2.13'!I9*1000,-1)</f>
        <v>1670</v>
      </c>
      <c r="H8" s="235">
        <f>ROUND('A.2.5'!E7/'A.2.13'!K9*1000,-1)</f>
        <v>1310</v>
      </c>
      <c r="I8" s="288">
        <f>ROUND('A.2.5'!E7/'A.2.13'!L9*1000,-1)</f>
        <v>1580</v>
      </c>
      <c r="J8"/>
      <c r="R8" s="156"/>
      <c r="S8" s="156"/>
    </row>
    <row r="9" spans="1:19" ht="12.75" x14ac:dyDescent="0.2">
      <c r="A9" s="150" t="s">
        <v>97</v>
      </c>
      <c r="B9" s="322">
        <f>ROUND('A.2.5'!B8/'A.2.13'!B10*1000,-1)</f>
        <v>1330</v>
      </c>
      <c r="C9" s="322">
        <f>ROUND('A.2.5'!B8/'A.2.13'!C10*1000,-1)</f>
        <v>1500</v>
      </c>
      <c r="D9" s="323" t="s">
        <v>58</v>
      </c>
      <c r="E9" s="323" t="s">
        <v>58</v>
      </c>
      <c r="F9" s="242">
        <f>ROUND('A.2.5'!D8/'A.2.13'!H10*1000,-1)</f>
        <v>1330</v>
      </c>
      <c r="G9" s="242">
        <f>ROUND('A.2.5'!D8/'A.2.13'!I10*1000,-1)</f>
        <v>1670</v>
      </c>
      <c r="H9" s="235">
        <f>ROUND('A.2.5'!E8/'A.2.13'!K10*1000,-1)</f>
        <v>1330</v>
      </c>
      <c r="I9" s="289">
        <f>ROUND('A.2.5'!E8/'A.2.13'!L10*1000,-1)</f>
        <v>1450</v>
      </c>
      <c r="J9"/>
      <c r="R9" s="156"/>
      <c r="S9" s="156"/>
    </row>
    <row r="10" spans="1:19" ht="12.75" x14ac:dyDescent="0.2">
      <c r="A10" s="150" t="s">
        <v>98</v>
      </c>
      <c r="B10" s="322">
        <f>ROUND('A.2.5'!B9/'A.2.13'!B11*1000,-1)</f>
        <v>1470</v>
      </c>
      <c r="C10" s="322">
        <f>ROUND('A.2.5'!B9/'A.2.13'!C11*1000,-1)</f>
        <v>1890</v>
      </c>
      <c r="D10" s="323" t="s">
        <v>58</v>
      </c>
      <c r="E10" s="323" t="s">
        <v>58</v>
      </c>
      <c r="F10" s="242">
        <f>ROUND('A.2.5'!D9/'A.2.13'!H11*1000,-1)</f>
        <v>1480</v>
      </c>
      <c r="G10" s="242">
        <f>ROUND('A.2.5'!D9/'A.2.13'!I11*1000,-1)</f>
        <v>2100</v>
      </c>
      <c r="H10" s="235">
        <f>ROUND('A.2.5'!E9/'A.2.13'!K11*1000,-1)</f>
        <v>1470</v>
      </c>
      <c r="I10" s="289">
        <f>ROUND('A.2.5'!E9/'A.2.13'!L11*1000,-1)</f>
        <v>1760</v>
      </c>
      <c r="J10"/>
      <c r="R10" s="156"/>
      <c r="S10" s="156"/>
    </row>
    <row r="11" spans="1:19" ht="12.75" x14ac:dyDescent="0.2">
      <c r="A11" s="150" t="s">
        <v>99</v>
      </c>
      <c r="B11" s="322">
        <f>ROUND('A.2.5'!B10/'A.2.13'!B12*1000,-1)</f>
        <v>1510</v>
      </c>
      <c r="C11" s="322">
        <f>ROUND('A.2.5'!B10/'A.2.13'!C12*1000,-1)</f>
        <v>1930</v>
      </c>
      <c r="D11" s="323" t="s">
        <v>58</v>
      </c>
      <c r="E11" s="323" t="s">
        <v>58</v>
      </c>
      <c r="F11" s="242">
        <f>ROUND('A.2.5'!D10/'A.2.13'!H12*1000,-1)</f>
        <v>1610</v>
      </c>
      <c r="G11" s="242">
        <f>ROUND('A.2.5'!D10/'A.2.13'!I12*1000,-1)</f>
        <v>2300</v>
      </c>
      <c r="H11" s="235">
        <f>ROUND('A.2.5'!E10/'A.2.13'!K12*1000,-1)</f>
        <v>1360</v>
      </c>
      <c r="I11" s="289">
        <f>ROUND('A.2.5'!E10/'A.2.13'!L12*1000,-1)</f>
        <v>1510</v>
      </c>
      <c r="J11"/>
      <c r="R11" s="156"/>
      <c r="S11" s="156"/>
    </row>
    <row r="12" spans="1:19" ht="12.75" x14ac:dyDescent="0.2">
      <c r="A12" s="150" t="s">
        <v>100</v>
      </c>
      <c r="B12" s="322">
        <f>ROUND('A.2.5'!B11/'A.2.13'!B13*1000,-1)</f>
        <v>1320</v>
      </c>
      <c r="C12" s="322">
        <f>ROUND('A.2.5'!B11/'A.2.13'!C13*1000,-1)</f>
        <v>1940</v>
      </c>
      <c r="D12" s="323" t="s">
        <v>58</v>
      </c>
      <c r="E12" s="323" t="s">
        <v>58</v>
      </c>
      <c r="F12" s="242">
        <f>ROUND('A.2.5'!D11/'A.2.13'!H13*1000,-1)</f>
        <v>1380</v>
      </c>
      <c r="G12" s="242">
        <f>ROUND('A.2.5'!D11/'A.2.13'!I13*1000,-1)</f>
        <v>2080</v>
      </c>
      <c r="H12" s="235">
        <f>ROUND('A.2.5'!E11/'A.2.13'!K13*1000,-1)</f>
        <v>1310</v>
      </c>
      <c r="I12" s="289">
        <f>ROUND('A.2.5'!E11/'A.2.13'!L13*1000,-1)</f>
        <v>1910</v>
      </c>
      <c r="J12"/>
      <c r="R12" s="156"/>
      <c r="S12" s="156"/>
    </row>
    <row r="13" spans="1:19" ht="12.75" x14ac:dyDescent="0.2">
      <c r="A13" s="150" t="s">
        <v>101</v>
      </c>
      <c r="B13" s="322">
        <f>ROUND('A.2.5'!B12/'A.2.13'!B14*1000,-1)</f>
        <v>1510</v>
      </c>
      <c r="C13" s="322">
        <f>ROUND('A.2.5'!B12/'A.2.13'!C14*1000,-1)</f>
        <v>2730</v>
      </c>
      <c r="D13" s="323" t="s">
        <v>58</v>
      </c>
      <c r="E13" s="323" t="s">
        <v>58</v>
      </c>
      <c r="F13" s="242">
        <f>ROUND('A.2.5'!D12/'A.2.13'!H14*1000,-1)</f>
        <v>1530</v>
      </c>
      <c r="G13" s="242">
        <f>ROUND('A.2.5'!D12/'A.2.13'!I14*1000,-1)</f>
        <v>2950</v>
      </c>
      <c r="H13" s="235">
        <f>ROUND('A.2.5'!E12/'A.2.13'!K14*1000,-1)</f>
        <v>1460</v>
      </c>
      <c r="I13" s="289">
        <f>ROUND('A.2.5'!E12/'A.2.13'!L14*1000,-1)</f>
        <v>2080</v>
      </c>
      <c r="J13"/>
      <c r="R13" s="156"/>
      <c r="S13" s="156"/>
    </row>
    <row r="14" spans="1:19" ht="12.75" x14ac:dyDescent="0.2">
      <c r="A14" s="150" t="s">
        <v>102</v>
      </c>
      <c r="B14" s="322">
        <f>ROUND('A.2.5'!B13/'A.2.13'!B15*1000,-1)</f>
        <v>1540</v>
      </c>
      <c r="C14" s="322">
        <f>ROUND('A.2.5'!B13/'A.2.13'!C15*1000,-1)</f>
        <v>2110</v>
      </c>
      <c r="D14" s="322">
        <f>ROUND('A.2.5'!C13/'A.2.13'!E15*1000,-1)</f>
        <v>1540</v>
      </c>
      <c r="E14" s="324">
        <f>ROUND('A.2.5'!C13/'A.2.13'!F15*1000,-1)</f>
        <v>2110</v>
      </c>
      <c r="F14" s="243" t="s">
        <v>72</v>
      </c>
      <c r="G14" s="243" t="s">
        <v>72</v>
      </c>
      <c r="H14" s="235" t="s">
        <v>72</v>
      </c>
      <c r="I14" s="289" t="s">
        <v>72</v>
      </c>
      <c r="J14"/>
      <c r="R14" s="156"/>
      <c r="S14" s="156"/>
    </row>
    <row r="15" spans="1:19" ht="12.75" x14ac:dyDescent="0.2">
      <c r="A15" s="31" t="s">
        <v>22</v>
      </c>
      <c r="B15" s="325">
        <f>ROUND('A.2.5'!B14/'A.2.13'!B16*1000,-1)</f>
        <v>1460</v>
      </c>
      <c r="C15" s="325">
        <f>ROUND('A.2.5'!B14/'A.2.13'!C16*1000,-1)</f>
        <v>1950</v>
      </c>
      <c r="D15" s="325">
        <f>ROUND('A.2.5'!C14/'A.2.13'!E16*1000,-1)</f>
        <v>1540</v>
      </c>
      <c r="E15" s="326">
        <f>ROUND('A.2.5'!C14/'A.2.13'!F16*1000,-1)</f>
        <v>2110</v>
      </c>
      <c r="F15" s="244">
        <f>ROUND('A.2.5'!D14/'A.2.13'!H16*1000,-1)</f>
        <v>1490</v>
      </c>
      <c r="G15" s="244">
        <f>ROUND('A.2.5'!D14/'A.2.13'!I16*1000,-1)</f>
        <v>2160</v>
      </c>
      <c r="H15" s="290">
        <f>ROUND('A.2.5'!E14/'A.2.13'!K16*1000,-1)</f>
        <v>1350</v>
      </c>
      <c r="I15" s="291">
        <f>ROUND('A.2.5'!E14/'A.2.13'!L16*1000,-1)</f>
        <v>1660</v>
      </c>
      <c r="J15"/>
      <c r="R15" s="156"/>
      <c r="S15" s="156"/>
    </row>
    <row r="16" spans="1:19" ht="12.75" x14ac:dyDescent="0.2">
      <c r="A16" s="44"/>
      <c r="B16" s="195"/>
      <c r="C16" s="195"/>
      <c r="D16" s="196"/>
      <c r="E16" s="196"/>
      <c r="F16" s="194"/>
      <c r="G16" s="194"/>
      <c r="H16" s="195"/>
      <c r="I16" s="195"/>
      <c r="J16"/>
      <c r="R16" s="156"/>
      <c r="S16" s="156"/>
    </row>
    <row r="17" spans="1:10" ht="12.75" x14ac:dyDescent="0.2">
      <c r="A17" s="17" t="s">
        <v>32</v>
      </c>
      <c r="J17"/>
    </row>
    <row r="18" spans="1:10" x14ac:dyDescent="0.2">
      <c r="A18" s="261" t="s">
        <v>163</v>
      </c>
      <c r="B18" s="261"/>
      <c r="D18" s="152"/>
    </row>
    <row r="20" spans="1:10" ht="12.75" x14ac:dyDescent="0.2">
      <c r="A20" s="167" t="s">
        <v>34</v>
      </c>
      <c r="B20" s="156"/>
      <c r="F20" s="156"/>
      <c r="H20" s="156"/>
    </row>
    <row r="21" spans="1:10" ht="12.75" x14ac:dyDescent="0.2">
      <c r="A21"/>
      <c r="B21" s="156"/>
      <c r="C21" s="105"/>
      <c r="D21"/>
      <c r="E21"/>
      <c r="F21" s="156"/>
      <c r="H21" s="156"/>
    </row>
    <row r="22" spans="1:10" x14ac:dyDescent="0.2">
      <c r="B22" s="156"/>
      <c r="F22" s="156"/>
      <c r="H22" s="156"/>
    </row>
    <row r="23" spans="1:10" x14ac:dyDescent="0.2">
      <c r="B23" s="156"/>
      <c r="F23" s="156"/>
      <c r="H23" s="156"/>
    </row>
    <row r="24" spans="1:10" x14ac:dyDescent="0.2">
      <c r="B24" s="156"/>
      <c r="F24" s="156"/>
      <c r="H24" s="156"/>
    </row>
    <row r="25" spans="1:10" x14ac:dyDescent="0.2">
      <c r="B25" s="156"/>
      <c r="D25" s="156"/>
      <c r="E25" s="156"/>
      <c r="F25" s="156"/>
      <c r="H25" s="156"/>
    </row>
    <row r="27" spans="1:10" x14ac:dyDescent="0.2">
      <c r="B27" s="156"/>
      <c r="F27" s="156"/>
      <c r="H27" s="156"/>
    </row>
    <row r="29" spans="1:10" x14ac:dyDescent="0.2">
      <c r="B29" s="39"/>
    </row>
    <row r="30" spans="1:10" ht="12.75" x14ac:dyDescent="0.2">
      <c r="B30"/>
    </row>
  </sheetData>
  <mergeCells count="5">
    <mergeCell ref="O6:P6"/>
    <mergeCell ref="B5:C5"/>
    <mergeCell ref="D5:E5"/>
    <mergeCell ref="F5:G5"/>
    <mergeCell ref="H5:I5"/>
  </mergeCells>
  <hyperlinks>
    <hyperlink ref="A20" location="Innhold!A1" display="Innhold" xr:uid="{00000000-0004-0000-0E00-000000000000}"/>
  </hyperlinks>
  <pageMargins left="0.78740157499999996" right="0.78740157499999996" top="0.984251969" bottom="0.984251969" header="0.5" footer="0.5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59999389629810485"/>
    <pageSetUpPr fitToPage="1"/>
  </sheetPr>
  <dimension ref="A1:L31"/>
  <sheetViews>
    <sheetView zoomScaleNormal="100" workbookViewId="0">
      <selection sqref="A1:G22"/>
    </sheetView>
  </sheetViews>
  <sheetFormatPr baseColWidth="10" defaultColWidth="9.140625" defaultRowHeight="11.25" x14ac:dyDescent="0.2"/>
  <cols>
    <col min="1" max="1" width="50.5703125" style="17" customWidth="1"/>
    <col min="2" max="2" width="10" style="17" customWidth="1"/>
    <col min="3" max="3" width="15.5703125" style="17" customWidth="1"/>
    <col min="4" max="4" width="15" style="17" customWidth="1"/>
    <col min="5" max="6" width="18.42578125" style="17" customWidth="1"/>
    <col min="7" max="7" width="15.42578125" style="17" bestFit="1" customWidth="1"/>
    <col min="8" max="8" width="10" style="17" customWidth="1"/>
    <col min="9" max="9" width="15.42578125" style="17" bestFit="1" customWidth="1"/>
    <col min="10" max="16384" width="9.140625" style="17"/>
  </cols>
  <sheetData>
    <row r="1" spans="1:12" ht="12" x14ac:dyDescent="0.2">
      <c r="A1" s="343" t="s">
        <v>19</v>
      </c>
      <c r="B1" s="343"/>
    </row>
    <row r="2" spans="1:12" s="18" customFormat="1" ht="18" x14ac:dyDescent="0.25">
      <c r="A2" s="49" t="s">
        <v>234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s="18" customFormat="1" ht="15.75" x14ac:dyDescent="0.25">
      <c r="A3" s="7" t="s">
        <v>235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s="18" customFormat="1" ht="15.75" x14ac:dyDescent="0.25">
      <c r="A4" s="7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4.25" x14ac:dyDescent="0.2">
      <c r="A5" s="220"/>
      <c r="B5" s="471" t="s">
        <v>236</v>
      </c>
      <c r="C5" s="471"/>
      <c r="D5" s="471"/>
      <c r="E5" s="472" t="s">
        <v>237</v>
      </c>
      <c r="F5" s="474" t="s">
        <v>238</v>
      </c>
      <c r="G5" s="151"/>
      <c r="H5" s="151"/>
      <c r="I5" s="151"/>
      <c r="J5" s="151"/>
      <c r="K5" s="151"/>
    </row>
    <row r="6" spans="1:12" ht="42.75" customHeight="1" x14ac:dyDescent="0.2">
      <c r="A6" s="68" t="s">
        <v>50</v>
      </c>
      <c r="B6" s="77" t="s">
        <v>22</v>
      </c>
      <c r="C6" s="25" t="s">
        <v>233</v>
      </c>
      <c r="D6" s="57" t="s">
        <v>239</v>
      </c>
      <c r="E6" s="473"/>
      <c r="F6" s="475"/>
      <c r="G6" s="105"/>
      <c r="H6" s="105"/>
      <c r="I6" s="105"/>
      <c r="J6" s="151"/>
      <c r="K6" s="151"/>
    </row>
    <row r="7" spans="1:12" ht="14.25" x14ac:dyDescent="0.2">
      <c r="A7" s="103" t="s">
        <v>240</v>
      </c>
      <c r="B7" s="240">
        <v>23744.7</v>
      </c>
      <c r="C7" s="240">
        <v>17321.3</v>
      </c>
      <c r="D7" s="319">
        <v>6423.4000000000015</v>
      </c>
      <c r="E7" s="329">
        <v>1540</v>
      </c>
      <c r="F7" s="330">
        <v>2110</v>
      </c>
      <c r="G7" s="216"/>
      <c r="H7" s="105"/>
      <c r="I7" s="105"/>
      <c r="J7" s="6"/>
      <c r="K7" s="6"/>
      <c r="L7" s="6"/>
    </row>
    <row r="8" spans="1:12" ht="12.75" x14ac:dyDescent="0.2">
      <c r="A8" s="30" t="s">
        <v>24</v>
      </c>
      <c r="B8" s="236">
        <v>10187.400000000001</v>
      </c>
      <c r="C8" s="236">
        <v>7003.9000000000024</v>
      </c>
      <c r="D8" s="240">
        <v>3183.4999999999991</v>
      </c>
      <c r="E8" s="238">
        <v>1485.0697920961186</v>
      </c>
      <c r="F8" s="239">
        <v>2160.0822398949149</v>
      </c>
      <c r="G8" s="105"/>
      <c r="H8" s="105"/>
      <c r="I8" s="105"/>
      <c r="J8" s="6"/>
      <c r="K8" s="6"/>
      <c r="L8" s="6"/>
    </row>
    <row r="9" spans="1:12" ht="12.75" x14ac:dyDescent="0.2">
      <c r="A9" s="158" t="s">
        <v>241</v>
      </c>
      <c r="B9" s="262">
        <v>3307.5000000000005</v>
      </c>
      <c r="C9" s="262">
        <v>2389.6000000000004</v>
      </c>
      <c r="D9" s="240">
        <v>917.90000000000009</v>
      </c>
      <c r="E9" s="238">
        <v>1566.9236583522295</v>
      </c>
      <c r="F9" s="239">
        <v>2168.8148644124535</v>
      </c>
      <c r="G9" s="105"/>
      <c r="H9" s="105"/>
      <c r="I9" s="105"/>
      <c r="J9" s="6"/>
      <c r="K9" s="6"/>
      <c r="L9" s="6"/>
    </row>
    <row r="10" spans="1:12" ht="12.75" x14ac:dyDescent="0.2">
      <c r="A10" s="160" t="s">
        <v>242</v>
      </c>
      <c r="B10" s="262">
        <v>6879.9000000000015</v>
      </c>
      <c r="C10" s="262">
        <v>4614.300000000002</v>
      </c>
      <c r="D10" s="240">
        <v>2265.5999999999995</v>
      </c>
      <c r="E10" s="238">
        <v>1363.6535414758932</v>
      </c>
      <c r="F10" s="239">
        <v>2033.2011356001985</v>
      </c>
      <c r="G10" s="105"/>
      <c r="H10" s="105"/>
      <c r="I10" s="105"/>
      <c r="J10" s="6"/>
      <c r="K10" s="6"/>
      <c r="L10" s="6"/>
    </row>
    <row r="11" spans="1:12" ht="12.75" x14ac:dyDescent="0.2">
      <c r="A11" s="30" t="s">
        <v>243</v>
      </c>
      <c r="B11" s="236">
        <v>17994</v>
      </c>
      <c r="C11" s="236">
        <v>14646</v>
      </c>
      <c r="D11" s="236">
        <v>3341.6000000000022</v>
      </c>
      <c r="E11" s="430">
        <v>1350</v>
      </c>
      <c r="F11" s="431">
        <f>'A.2.1'!F9*1000/C11</f>
        <v>1660.3710910828895</v>
      </c>
      <c r="G11" s="105"/>
      <c r="H11" s="105"/>
      <c r="I11" s="105"/>
      <c r="J11" s="6"/>
      <c r="K11" s="6"/>
      <c r="L11" s="6"/>
    </row>
    <row r="12" spans="1:12" ht="12.75" x14ac:dyDescent="0.2">
      <c r="A12" s="158" t="s">
        <v>244</v>
      </c>
      <c r="B12" s="236">
        <v>2999.7</v>
      </c>
      <c r="C12" s="237">
        <v>1644.5</v>
      </c>
      <c r="D12" s="237">
        <v>1355.2</v>
      </c>
      <c r="E12" s="238">
        <v>1250.7917458412508</v>
      </c>
      <c r="F12" s="239">
        <v>2281.5445424141076</v>
      </c>
      <c r="G12" s="105"/>
      <c r="H12" s="105"/>
      <c r="I12" s="105"/>
      <c r="J12" s="6"/>
      <c r="K12" s="6"/>
      <c r="L12" s="6"/>
    </row>
    <row r="13" spans="1:12" s="18" customFormat="1" ht="12.75" x14ac:dyDescent="0.2">
      <c r="A13" s="31" t="s">
        <v>22</v>
      </c>
      <c r="B13" s="331">
        <f>SUM(B7,B8,B11)</f>
        <v>51926.100000000006</v>
      </c>
      <c r="C13" s="331">
        <f t="shared" ref="C13:D13" si="0">SUM(C7,C8,C11)</f>
        <v>38971.199999999997</v>
      </c>
      <c r="D13" s="331">
        <f t="shared" si="0"/>
        <v>12948.500000000004</v>
      </c>
      <c r="E13" s="332">
        <v>1470</v>
      </c>
      <c r="F13" s="333">
        <v>1970</v>
      </c>
      <c r="G13" s="105"/>
      <c r="H13" s="105"/>
      <c r="I13" s="105"/>
      <c r="J13" s="6"/>
      <c r="K13" s="6"/>
      <c r="L13" s="6"/>
    </row>
    <row r="14" spans="1:12" s="18" customFormat="1" ht="12.75" x14ac:dyDescent="0.2">
      <c r="A14" s="9"/>
      <c r="B14" s="22"/>
      <c r="C14" s="22"/>
      <c r="D14" s="22"/>
      <c r="E14" s="22"/>
      <c r="F14" s="22"/>
      <c r="G14" s="22"/>
      <c r="H14" s="22"/>
      <c r="I14" s="22"/>
      <c r="J14" s="9"/>
      <c r="K14" s="9"/>
    </row>
    <row r="15" spans="1:12" x14ac:dyDescent="0.2">
      <c r="A15" s="28" t="s">
        <v>245</v>
      </c>
    </row>
    <row r="16" spans="1:12" x14ac:dyDescent="0.2">
      <c r="A16" s="17" t="s">
        <v>246</v>
      </c>
    </row>
    <row r="17" spans="1:10" ht="12.75" x14ac:dyDescent="0.2">
      <c r="A17" s="261" t="s">
        <v>163</v>
      </c>
      <c r="B17" s="261"/>
      <c r="J17" s="40"/>
    </row>
    <row r="18" spans="1:10" ht="12.75" x14ac:dyDescent="0.2">
      <c r="A18" s="42"/>
      <c r="B18" s="39"/>
      <c r="C18" s="39"/>
      <c r="D18" s="39"/>
      <c r="E18" s="41"/>
      <c r="G18" s="41"/>
      <c r="H18" s="41"/>
      <c r="I18" s="41"/>
      <c r="J18" s="40"/>
    </row>
    <row r="19" spans="1:10" ht="12.75" x14ac:dyDescent="0.2">
      <c r="A19" s="167" t="s">
        <v>34</v>
      </c>
      <c r="D19" s="41"/>
      <c r="E19" s="41"/>
      <c r="G19" s="41"/>
      <c r="H19" s="41"/>
      <c r="I19" s="41"/>
      <c r="J19" s="6"/>
    </row>
    <row r="20" spans="1:10" ht="12.75" x14ac:dyDescent="0.2">
      <c r="D20" s="41"/>
      <c r="E20" s="41"/>
      <c r="G20" s="41"/>
      <c r="H20" s="41"/>
      <c r="I20" s="41"/>
      <c r="J20" s="6"/>
    </row>
    <row r="21" spans="1:10" ht="12.75" x14ac:dyDescent="0.2">
      <c r="A21" s="151"/>
      <c r="B21" s="151"/>
      <c r="C21" s="151"/>
      <c r="D21" s="41"/>
      <c r="E21" s="39"/>
      <c r="G21" s="41"/>
      <c r="H21" s="41"/>
      <c r="I21" s="41"/>
      <c r="J21" s="6"/>
    </row>
    <row r="22" spans="1:10" ht="12.75" x14ac:dyDescent="0.2">
      <c r="A22" s="151"/>
      <c r="B22" s="151"/>
      <c r="C22" s="39"/>
      <c r="D22" s="39"/>
      <c r="G22" s="41"/>
      <c r="H22" s="41"/>
      <c r="I22" s="41"/>
      <c r="J22" s="6"/>
    </row>
    <row r="23" spans="1:10" ht="12.75" x14ac:dyDescent="0.2">
      <c r="A23" s="151"/>
      <c r="B23" s="151"/>
      <c r="F23" s="41"/>
      <c r="G23" s="41"/>
      <c r="H23" s="41"/>
      <c r="I23" s="41"/>
      <c r="J23" s="6"/>
    </row>
    <row r="24" spans="1:10" ht="12.75" x14ac:dyDescent="0.2">
      <c r="A24"/>
      <c r="B24" s="476"/>
      <c r="C24" s="476"/>
      <c r="D24" s="476"/>
      <c r="E24" s="476"/>
      <c r="F24" s="476"/>
      <c r="G24"/>
      <c r="H24" s="41"/>
      <c r="I24" s="41"/>
      <c r="J24" s="6"/>
    </row>
    <row r="25" spans="1:10" ht="12.75" x14ac:dyDescent="0.2">
      <c r="A25"/>
      <c r="B25"/>
      <c r="C25"/>
      <c r="D25"/>
      <c r="E25" s="476"/>
      <c r="F25" s="476"/>
      <c r="G25"/>
      <c r="H25" s="39"/>
      <c r="I25" s="39"/>
      <c r="J25" s="6"/>
    </row>
    <row r="26" spans="1:10" ht="12.75" x14ac:dyDescent="0.2">
      <c r="A26" s="151"/>
      <c r="B26" s="151"/>
      <c r="F26" s="41"/>
      <c r="J26" s="40"/>
    </row>
    <row r="27" spans="1:10" ht="12.75" x14ac:dyDescent="0.2">
      <c r="A27" s="151"/>
      <c r="B27" s="151"/>
      <c r="F27" s="39"/>
      <c r="J27" s="40"/>
    </row>
    <row r="28" spans="1:10" ht="12.75" x14ac:dyDescent="0.2">
      <c r="A28" s="151"/>
      <c r="B28" s="151"/>
      <c r="J28" s="40"/>
    </row>
    <row r="29" spans="1:10" ht="12.75" x14ac:dyDescent="0.2">
      <c r="A29" s="151"/>
      <c r="B29" s="221"/>
      <c r="C29" s="13"/>
      <c r="D29" s="13"/>
      <c r="E29" s="13"/>
      <c r="F29" s="13"/>
      <c r="J29" s="39"/>
    </row>
    <row r="30" spans="1:10" ht="12.75" x14ac:dyDescent="0.2">
      <c r="A30" s="151"/>
      <c r="B30" s="151"/>
    </row>
    <row r="31" spans="1:10" ht="12.75" x14ac:dyDescent="0.2">
      <c r="A31" s="151"/>
      <c r="B31" s="151"/>
    </row>
  </sheetData>
  <mergeCells count="6">
    <mergeCell ref="B5:D5"/>
    <mergeCell ref="E5:E6"/>
    <mergeCell ref="F5:F6"/>
    <mergeCell ref="B24:D24"/>
    <mergeCell ref="E24:E25"/>
    <mergeCell ref="F24:F25"/>
  </mergeCells>
  <phoneticPr fontId="0" type="noConversion"/>
  <hyperlinks>
    <hyperlink ref="A19" location="Innhold!A1" display="Innhold" xr:uid="{00000000-0004-0000-0F00-000000000000}"/>
  </hyperlinks>
  <pageMargins left="0.78740157499999996" right="0.78740157499999996" top="0.984251969" bottom="0.984251969" header="0.5" footer="0.5"/>
  <pageSetup paperSize="9" scale="90" orientation="landscape" r:id="rId1"/>
  <headerFooter alignWithMargins="0"/>
  <ignoredErrors>
    <ignoredError sqref="C17:G17 G11:G13 C14:G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X52"/>
  <sheetViews>
    <sheetView showGridLines="0" tabSelected="1" zoomScaleNormal="100" workbookViewId="0">
      <selection activeCell="F15" sqref="F15"/>
    </sheetView>
  </sheetViews>
  <sheetFormatPr baseColWidth="10" defaultColWidth="11.42578125" defaultRowHeight="12.75" x14ac:dyDescent="0.2"/>
  <cols>
    <col min="1" max="1" width="1.5703125" style="6" customWidth="1"/>
    <col min="2" max="2" width="38.5703125" style="6" customWidth="1"/>
    <col min="3" max="3" width="11" style="6" customWidth="1"/>
    <col min="4" max="4" width="13.5703125" style="6" customWidth="1"/>
    <col min="5" max="5" width="18.140625" style="6" customWidth="1"/>
    <col min="6" max="6" width="18.5703125" style="6" customWidth="1"/>
    <col min="7" max="22" width="9.42578125" style="6" customWidth="1"/>
    <col min="23" max="16384" width="11.42578125" style="6"/>
  </cols>
  <sheetData>
    <row r="1" spans="1:50" x14ac:dyDescent="0.2">
      <c r="A1" s="343" t="s">
        <v>19</v>
      </c>
      <c r="B1" s="343"/>
    </row>
    <row r="2" spans="1:50" ht="18" x14ac:dyDescent="0.25">
      <c r="A2" s="49" t="s">
        <v>20</v>
      </c>
      <c r="B2" s="5"/>
    </row>
    <row r="3" spans="1:50" ht="15.75" x14ac:dyDescent="0.25">
      <c r="A3" s="173" t="s">
        <v>21</v>
      </c>
      <c r="B3" s="173"/>
      <c r="C3" s="173"/>
      <c r="D3" s="173"/>
      <c r="E3" s="173"/>
      <c r="F3" s="173"/>
      <c r="G3" s="7"/>
    </row>
    <row r="5" spans="1:50" ht="16.5" x14ac:dyDescent="0.2">
      <c r="A5" s="59"/>
      <c r="B5" s="33"/>
      <c r="C5" s="23" t="s">
        <v>22</v>
      </c>
      <c r="D5" s="23" t="s">
        <v>23</v>
      </c>
      <c r="E5" s="23" t="s">
        <v>24</v>
      </c>
      <c r="F5" s="56" t="s">
        <v>25</v>
      </c>
    </row>
    <row r="6" spans="1:50" ht="14.25" x14ac:dyDescent="0.2">
      <c r="A6" s="55" t="s">
        <v>26</v>
      </c>
      <c r="B6" s="32"/>
      <c r="C6" s="25"/>
      <c r="D6" s="25"/>
      <c r="E6" s="25"/>
      <c r="F6" s="57" t="s">
        <v>27</v>
      </c>
    </row>
    <row r="7" spans="1:50" x14ac:dyDescent="0.2">
      <c r="A7" s="30" t="s">
        <v>28</v>
      </c>
      <c r="B7" s="168"/>
      <c r="C7" s="214">
        <f>SUM(D7:F7)</f>
        <v>50560.506999999998</v>
      </c>
      <c r="D7" s="163">
        <v>24753</v>
      </c>
      <c r="E7" s="212">
        <v>10232.900000000001</v>
      </c>
      <c r="F7" s="213">
        <v>15574.607</v>
      </c>
      <c r="G7" s="159"/>
      <c r="H7" s="8"/>
    </row>
    <row r="8" spans="1:50" x14ac:dyDescent="0.2">
      <c r="A8" s="30" t="s">
        <v>29</v>
      </c>
      <c r="B8" s="168"/>
      <c r="C8" s="214">
        <f t="shared" ref="C8" si="0">SUM(D8:F8)</f>
        <v>25392.887999999999</v>
      </c>
      <c r="D8" s="163">
        <v>11753.9</v>
      </c>
      <c r="E8" s="212">
        <v>4895.8</v>
      </c>
      <c r="F8" s="213">
        <v>8743.1880000000001</v>
      </c>
      <c r="G8" s="8"/>
      <c r="H8" s="8"/>
    </row>
    <row r="9" spans="1:50" x14ac:dyDescent="0.2">
      <c r="A9" s="168" t="s">
        <v>251</v>
      </c>
      <c r="B9" s="168"/>
      <c r="C9" s="301">
        <f>SUM(D9:F9)</f>
        <v>75953.695000000007</v>
      </c>
      <c r="D9" s="301">
        <v>36506.9</v>
      </c>
      <c r="E9" s="162">
        <v>15129</v>
      </c>
      <c r="F9" s="161">
        <v>24317.794999999998</v>
      </c>
      <c r="G9" s="8"/>
      <c r="H9" s="8"/>
    </row>
    <row r="10" spans="1:50" x14ac:dyDescent="0.2">
      <c r="A10" s="104"/>
      <c r="B10" s="168"/>
      <c r="C10" s="214"/>
      <c r="D10" s="214"/>
      <c r="E10" s="212"/>
      <c r="F10" s="276"/>
      <c r="G10" s="8"/>
      <c r="H10" s="8"/>
    </row>
    <row r="11" spans="1:50" x14ac:dyDescent="0.2">
      <c r="A11" s="73" t="s">
        <v>30</v>
      </c>
      <c r="B11" s="168"/>
      <c r="C11" s="214">
        <f>SUM(D11:F11)</f>
        <v>2771.63</v>
      </c>
      <c r="D11" s="163">
        <v>1617.9</v>
      </c>
      <c r="E11" s="212">
        <v>459</v>
      </c>
      <c r="F11" s="213">
        <v>694.73</v>
      </c>
      <c r="H11" s="8"/>
    </row>
    <row r="12" spans="1:50" x14ac:dyDescent="0.2">
      <c r="A12" s="30" t="s">
        <v>31</v>
      </c>
      <c r="B12" s="168"/>
      <c r="C12" s="214">
        <f t="shared" ref="C12:C13" si="1">SUM(D12:F12)</f>
        <v>2894.9610000000002</v>
      </c>
      <c r="D12" s="163">
        <v>180.3</v>
      </c>
      <c r="E12" s="212">
        <v>823</v>
      </c>
      <c r="F12" s="213">
        <v>1891.6610000000001</v>
      </c>
      <c r="G12" s="8"/>
      <c r="H12" s="8"/>
    </row>
    <row r="13" spans="1:50" x14ac:dyDescent="0.2">
      <c r="A13" s="104" t="s">
        <v>252</v>
      </c>
      <c r="B13" s="168"/>
      <c r="C13" s="301">
        <f t="shared" si="1"/>
        <v>5666.5910000000003</v>
      </c>
      <c r="D13" s="302">
        <v>1798.2</v>
      </c>
      <c r="E13" s="277">
        <v>1282</v>
      </c>
      <c r="F13" s="277">
        <v>2586.3910000000001</v>
      </c>
      <c r="G13" s="8"/>
      <c r="H13" s="8"/>
    </row>
    <row r="14" spans="1:50" x14ac:dyDescent="0.2">
      <c r="A14" s="104"/>
      <c r="B14" s="168"/>
      <c r="C14" s="305"/>
      <c r="D14" s="303"/>
      <c r="E14" s="213"/>
      <c r="F14" s="213"/>
      <c r="G14" s="8"/>
      <c r="H14" s="8"/>
    </row>
    <row r="15" spans="1:50" s="9" customFormat="1" x14ac:dyDescent="0.2">
      <c r="A15" s="44" t="s">
        <v>253</v>
      </c>
      <c r="B15" s="31"/>
      <c r="C15" s="301">
        <f>SUM(D15:F15)</f>
        <v>81620.285999999993</v>
      </c>
      <c r="D15" s="301">
        <v>38305.1</v>
      </c>
      <c r="E15" s="162">
        <v>16411</v>
      </c>
      <c r="F15" s="161">
        <v>26904.185999999998</v>
      </c>
      <c r="G15" s="6"/>
      <c r="H15" s="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s="9" customFormat="1" x14ac:dyDescent="0.2">
      <c r="A16" s="44"/>
      <c r="B16" s="44"/>
      <c r="C16" s="161"/>
      <c r="D16" s="193"/>
      <c r="E16" s="161"/>
      <c r="F16" s="161"/>
      <c r="G16" s="6"/>
      <c r="H16" s="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s="9" customFormat="1" x14ac:dyDescent="0.2">
      <c r="A17" s="17" t="s">
        <v>32</v>
      </c>
      <c r="B17" s="44"/>
      <c r="C17" s="154"/>
      <c r="D17" s="154"/>
      <c r="E17" s="154"/>
      <c r="F17" s="15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s="113" customFormat="1" x14ac:dyDescent="0.2">
      <c r="A18" s="258" t="s">
        <v>33</v>
      </c>
      <c r="B18" s="258"/>
      <c r="C18" s="259"/>
      <c r="D18" s="304"/>
      <c r="E18" s="259"/>
      <c r="F18" s="259"/>
      <c r="G18" s="259"/>
    </row>
    <row r="19" spans="1:50" x14ac:dyDescent="0.2">
      <c r="B19" s="12"/>
      <c r="C19" s="13"/>
      <c r="D19" s="13"/>
    </row>
    <row r="20" spans="1:50" x14ac:dyDescent="0.2">
      <c r="A20" s="167" t="s">
        <v>34</v>
      </c>
      <c r="B20" s="12"/>
      <c r="C20" s="11"/>
      <c r="D20" s="11"/>
    </row>
    <row r="21" spans="1:50" ht="15" x14ac:dyDescent="0.25">
      <c r="A21" s="12"/>
      <c r="B21" s="432"/>
      <c r="C21" s="127"/>
      <c r="D21" s="170"/>
      <c r="E21" s="157"/>
      <c r="F21" s="165"/>
    </row>
    <row r="22" spans="1:50" ht="15" x14ac:dyDescent="0.25">
      <c r="A22" s="10"/>
      <c r="B22" s="432"/>
      <c r="C22" s="153"/>
      <c r="D22" s="153"/>
      <c r="E22" s="153"/>
      <c r="F22" s="153"/>
    </row>
    <row r="23" spans="1:50" x14ac:dyDescent="0.2">
      <c r="A23" s="10"/>
      <c r="B23"/>
      <c r="C23"/>
      <c r="D23" s="180"/>
      <c r="E23"/>
    </row>
    <row r="24" spans="1:50" x14ac:dyDescent="0.2">
      <c r="A24" s="14"/>
      <c r="B24"/>
      <c r="C24"/>
      <c r="D24" s="180"/>
      <c r="E24" s="180"/>
      <c r="F24" s="181"/>
    </row>
    <row r="25" spans="1:50" ht="15" x14ac:dyDescent="0.25">
      <c r="B25" s="432"/>
      <c r="C25"/>
      <c r="D25"/>
      <c r="E25"/>
      <c r="F25"/>
      <c r="G25"/>
    </row>
    <row r="26" spans="1:50" ht="15" x14ac:dyDescent="0.25">
      <c r="A26" s="14"/>
      <c r="B26" s="432"/>
      <c r="C26"/>
      <c r="D26"/>
      <c r="E26"/>
      <c r="F26"/>
      <c r="G26"/>
    </row>
    <row r="27" spans="1:50" x14ac:dyDescent="0.2">
      <c r="B27"/>
      <c r="C27"/>
      <c r="D27"/>
      <c r="E27"/>
      <c r="F27"/>
      <c r="G27"/>
    </row>
    <row r="28" spans="1:50" x14ac:dyDescent="0.2">
      <c r="A28" s="14"/>
      <c r="B28"/>
      <c r="C28"/>
      <c r="D28"/>
      <c r="E28"/>
      <c r="F28"/>
      <c r="G28"/>
    </row>
    <row r="29" spans="1:50" ht="15" x14ac:dyDescent="0.25">
      <c r="B29"/>
      <c r="C29"/>
      <c r="D29"/>
      <c r="E29"/>
      <c r="F29" s="432"/>
      <c r="G29" s="432"/>
    </row>
    <row r="30" spans="1:50" ht="15" x14ac:dyDescent="0.25">
      <c r="A30" s="15"/>
      <c r="B30" s="432"/>
      <c r="C30" s="432"/>
      <c r="D30" s="432"/>
      <c r="E30" s="432"/>
      <c r="F30" s="433"/>
      <c r="G30" s="433"/>
    </row>
    <row r="31" spans="1:50" ht="15" x14ac:dyDescent="0.25">
      <c r="B31"/>
      <c r="C31"/>
      <c r="D31"/>
      <c r="E31" s="432"/>
      <c r="F31" s="433"/>
      <c r="G31" s="433"/>
    </row>
    <row r="32" spans="1:50" ht="15" x14ac:dyDescent="0.25">
      <c r="B32"/>
      <c r="C32"/>
      <c r="D32"/>
      <c r="E32" s="432"/>
      <c r="F32" s="433"/>
      <c r="G32" s="433"/>
    </row>
    <row r="33" spans="2:13" ht="15" x14ac:dyDescent="0.25">
      <c r="B33"/>
      <c r="C33"/>
      <c r="D33"/>
      <c r="E33" s="432"/>
      <c r="F33" s="433"/>
      <c r="G33" s="433"/>
    </row>
    <row r="34" spans="2:13" ht="15" x14ac:dyDescent="0.25">
      <c r="B34"/>
      <c r="C34"/>
      <c r="D34"/>
      <c r="E34" s="432"/>
      <c r="F34" s="433"/>
      <c r="G34" s="433"/>
    </row>
    <row r="35" spans="2:13" ht="15" x14ac:dyDescent="0.25">
      <c r="B35"/>
      <c r="C35"/>
      <c r="D35"/>
      <c r="E35" s="432"/>
      <c r="F35" s="433"/>
      <c r="G35" s="433"/>
    </row>
    <row r="36" spans="2:13" ht="15" x14ac:dyDescent="0.25">
      <c r="B36"/>
      <c r="C36"/>
      <c r="D36" s="432"/>
      <c r="E36" s="432"/>
      <c r="F36" s="112"/>
      <c r="G36" s="112"/>
    </row>
    <row r="37" spans="2:13" ht="15" x14ac:dyDescent="0.25">
      <c r="B37"/>
      <c r="C37"/>
      <c r="D37"/>
      <c r="E37" s="432"/>
      <c r="F37" s="112"/>
      <c r="G37" s="112"/>
    </row>
    <row r="38" spans="2:13" ht="15" x14ac:dyDescent="0.25">
      <c r="B38"/>
      <c r="C38"/>
      <c r="D38"/>
      <c r="E38" s="432"/>
      <c r="F38" s="112"/>
      <c r="G38" s="112"/>
    </row>
    <row r="39" spans="2:13" ht="15" x14ac:dyDescent="0.25">
      <c r="B39"/>
      <c r="C39"/>
      <c r="D39"/>
      <c r="E39" s="432"/>
      <c r="F39" s="112"/>
      <c r="G39" s="112"/>
    </row>
    <row r="40" spans="2:13" ht="15" x14ac:dyDescent="0.25">
      <c r="B40"/>
      <c r="C40"/>
      <c r="D40"/>
      <c r="E40" s="432"/>
      <c r="F40" s="112"/>
      <c r="G40" s="112"/>
    </row>
    <row r="41" spans="2:13" ht="15" x14ac:dyDescent="0.25">
      <c r="B41"/>
      <c r="C41"/>
      <c r="D41"/>
      <c r="E41" s="432"/>
      <c r="F41" s="112"/>
      <c r="G41" s="112"/>
    </row>
    <row r="42" spans="2:13" ht="15" x14ac:dyDescent="0.25">
      <c r="B42"/>
      <c r="C42"/>
      <c r="D42"/>
      <c r="E42" s="432"/>
      <c r="F42" s="112"/>
      <c r="G42" s="112"/>
    </row>
    <row r="43" spans="2:13" x14ac:dyDescent="0.2">
      <c r="B43"/>
      <c r="C43"/>
      <c r="D43"/>
      <c r="E43"/>
      <c r="F43"/>
      <c r="G43"/>
    </row>
    <row r="44" spans="2:13" x14ac:dyDescent="0.2">
      <c r="B44"/>
      <c r="C44"/>
      <c r="D44"/>
      <c r="E44"/>
      <c r="F44"/>
      <c r="G44"/>
    </row>
    <row r="45" spans="2:13" ht="15" x14ac:dyDescent="0.25">
      <c r="B45" s="432"/>
      <c r="C45"/>
      <c r="D45"/>
      <c r="E45"/>
      <c r="F45"/>
      <c r="G45"/>
    </row>
    <row r="46" spans="2:13" ht="15" x14ac:dyDescent="0.25">
      <c r="B46" s="432"/>
      <c r="C46"/>
      <c r="D46"/>
      <c r="E46"/>
      <c r="F46"/>
      <c r="G46"/>
    </row>
    <row r="47" spans="2:13" ht="15" x14ac:dyDescent="0.25">
      <c r="B47" s="432"/>
      <c r="C47"/>
      <c r="D47"/>
      <c r="E47"/>
      <c r="F47"/>
      <c r="G47"/>
      <c r="L47"/>
      <c r="M47"/>
    </row>
    <row r="48" spans="2:13" ht="15" x14ac:dyDescent="0.25">
      <c r="B48" s="432"/>
      <c r="C48"/>
      <c r="D48"/>
      <c r="E48"/>
      <c r="F48"/>
      <c r="G48"/>
    </row>
    <row r="49" spans="2:7" ht="15" x14ac:dyDescent="0.25">
      <c r="B49" s="432"/>
      <c r="C49"/>
      <c r="D49"/>
      <c r="E49"/>
      <c r="F49"/>
      <c r="G49"/>
    </row>
    <row r="50" spans="2:7" ht="15" x14ac:dyDescent="0.25">
      <c r="B50" s="432"/>
      <c r="C50"/>
      <c r="D50"/>
      <c r="E50"/>
      <c r="F50"/>
      <c r="G50"/>
    </row>
    <row r="51" spans="2:7" ht="15" x14ac:dyDescent="0.25">
      <c r="B51" s="432"/>
      <c r="C51"/>
      <c r="D51"/>
      <c r="E51"/>
      <c r="F51"/>
      <c r="G51"/>
    </row>
    <row r="52" spans="2:7" ht="15" x14ac:dyDescent="0.25">
      <c r="B52" s="432"/>
      <c r="C52"/>
      <c r="D52"/>
      <c r="E52"/>
      <c r="F52"/>
      <c r="G52"/>
    </row>
  </sheetData>
  <phoneticPr fontId="0" type="noConversion"/>
  <hyperlinks>
    <hyperlink ref="A20" location="Innhold!A1" display="Innhold" xr:uid="{00000000-0004-0000-0100-000000000000}"/>
  </hyperlinks>
  <pageMargins left="0.48" right="0.28000000000000003" top="0.984251969" bottom="0.984251969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T45"/>
  <sheetViews>
    <sheetView showGridLines="0" zoomScaleNormal="100" workbookViewId="0">
      <selection sqref="A1:I23"/>
    </sheetView>
  </sheetViews>
  <sheetFormatPr baseColWidth="10" defaultColWidth="11.42578125" defaultRowHeight="12.75" x14ac:dyDescent="0.2"/>
  <cols>
    <col min="1" max="1" width="3.140625" style="6" customWidth="1"/>
    <col min="2" max="2" width="33.42578125" style="6" customWidth="1"/>
    <col min="3" max="3" width="10.5703125" style="6" customWidth="1"/>
    <col min="4" max="4" width="13" style="6" customWidth="1"/>
    <col min="5" max="5" width="12.140625" style="6" customWidth="1"/>
    <col min="6" max="6" width="14.42578125" style="6" bestFit="1" customWidth="1"/>
    <col min="7" max="7" width="13" style="6" customWidth="1"/>
    <col min="8" max="9" width="13.42578125" style="6" customWidth="1"/>
    <col min="10" max="15" width="9.42578125" style="6" customWidth="1"/>
    <col min="16" max="16" width="23.5703125" style="6" customWidth="1"/>
    <col min="17" max="17" width="9.42578125" style="6" customWidth="1"/>
    <col min="18" max="18" width="12.140625" style="6" customWidth="1"/>
    <col min="19" max="19" width="9.42578125" style="6" customWidth="1"/>
    <col min="20" max="16384" width="11.42578125" style="6"/>
  </cols>
  <sheetData>
    <row r="1" spans="1:20" x14ac:dyDescent="0.2">
      <c r="A1" s="343" t="s">
        <v>19</v>
      </c>
      <c r="B1" s="343"/>
    </row>
    <row r="2" spans="1:20" ht="18" x14ac:dyDescent="0.25">
      <c r="A2" s="49" t="s">
        <v>35</v>
      </c>
      <c r="B2" s="49"/>
    </row>
    <row r="3" spans="1:20" ht="15.75" x14ac:dyDescent="0.25">
      <c r="A3" s="7" t="s">
        <v>36</v>
      </c>
      <c r="B3" s="7"/>
      <c r="C3" s="7"/>
      <c r="D3" s="7"/>
    </row>
    <row r="4" spans="1:20" x14ac:dyDescent="0.2">
      <c r="B4" s="82"/>
    </row>
    <row r="5" spans="1:20" ht="18.75" customHeight="1" x14ac:dyDescent="0.2">
      <c r="A5" s="60"/>
      <c r="B5" s="78"/>
      <c r="C5" s="75"/>
      <c r="D5" s="75"/>
      <c r="E5" s="441" t="s">
        <v>37</v>
      </c>
      <c r="F5" s="442"/>
      <c r="G5" s="75"/>
      <c r="H5" s="443" t="s">
        <v>38</v>
      </c>
      <c r="I5" s="444"/>
    </row>
    <row r="6" spans="1:20" ht="14.25" customHeight="1" x14ac:dyDescent="0.2">
      <c r="A6" s="61"/>
      <c r="B6" s="79"/>
      <c r="C6" s="76" t="s">
        <v>22</v>
      </c>
      <c r="D6" s="24" t="s">
        <v>39</v>
      </c>
      <c r="E6" s="24" t="s">
        <v>40</v>
      </c>
      <c r="F6" s="24" t="s">
        <v>41</v>
      </c>
      <c r="G6" s="24" t="s">
        <v>42</v>
      </c>
      <c r="H6" s="24" t="s">
        <v>43</v>
      </c>
      <c r="I6" s="130" t="s">
        <v>44</v>
      </c>
      <c r="N6"/>
      <c r="O6"/>
      <c r="P6"/>
      <c r="Q6"/>
      <c r="R6"/>
      <c r="S6"/>
      <c r="T6"/>
    </row>
    <row r="7" spans="1:20" ht="14.25" customHeight="1" x14ac:dyDescent="0.2">
      <c r="A7" s="62"/>
      <c r="B7" s="80"/>
      <c r="C7" s="76"/>
      <c r="D7" s="24"/>
      <c r="E7" s="24" t="s">
        <v>45</v>
      </c>
      <c r="F7" s="24" t="s">
        <v>46</v>
      </c>
      <c r="G7" s="24" t="s">
        <v>47</v>
      </c>
      <c r="H7" s="24" t="s">
        <v>48</v>
      </c>
      <c r="I7" s="130" t="s">
        <v>49</v>
      </c>
      <c r="N7"/>
      <c r="O7"/>
      <c r="P7"/>
      <c r="Q7"/>
      <c r="R7"/>
      <c r="S7"/>
      <c r="T7"/>
    </row>
    <row r="8" spans="1:20" ht="18.75" customHeight="1" x14ac:dyDescent="0.2">
      <c r="A8" s="36" t="s">
        <v>50</v>
      </c>
      <c r="B8" s="81"/>
      <c r="C8" s="77"/>
      <c r="D8" s="25"/>
      <c r="E8" s="25"/>
      <c r="F8" s="25"/>
      <c r="G8" s="25" t="s">
        <v>51</v>
      </c>
      <c r="H8" s="25" t="s">
        <v>52</v>
      </c>
      <c r="I8" s="57"/>
      <c r="N8"/>
      <c r="O8"/>
      <c r="P8"/>
      <c r="Q8"/>
      <c r="R8"/>
      <c r="S8"/>
      <c r="T8"/>
    </row>
    <row r="9" spans="1:20" ht="14.25" x14ac:dyDescent="0.2">
      <c r="A9" s="103" t="s">
        <v>53</v>
      </c>
      <c r="B9" s="135"/>
      <c r="C9" s="214">
        <v>38305.1</v>
      </c>
      <c r="D9" s="227">
        <v>30251.9</v>
      </c>
      <c r="E9" s="225">
        <v>1028.5</v>
      </c>
      <c r="F9" s="225">
        <v>1038.4000000000001</v>
      </c>
      <c r="G9" s="307">
        <v>1837.1</v>
      </c>
      <c r="H9" s="227">
        <v>3812.3</v>
      </c>
      <c r="I9" s="306">
        <v>336.9</v>
      </c>
      <c r="J9" s="8"/>
      <c r="K9" s="8"/>
      <c r="L9" s="13"/>
      <c r="N9"/>
      <c r="O9"/>
      <c r="P9"/>
      <c r="Q9"/>
      <c r="R9"/>
      <c r="S9"/>
      <c r="T9"/>
    </row>
    <row r="10" spans="1:20" ht="14.25" x14ac:dyDescent="0.2">
      <c r="A10" s="103" t="s">
        <v>54</v>
      </c>
      <c r="B10" s="135"/>
      <c r="C10" s="214">
        <v>16410.900000000001</v>
      </c>
      <c r="D10" s="227">
        <v>2594.9</v>
      </c>
      <c r="E10" s="227">
        <v>7878.6</v>
      </c>
      <c r="F10" s="227">
        <v>4045.4</v>
      </c>
      <c r="G10" s="227">
        <v>549.70000000000005</v>
      </c>
      <c r="H10" s="227">
        <v>780.4</v>
      </c>
      <c r="I10" s="215">
        <v>561.9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/>
    </row>
    <row r="11" spans="1:20" ht="14.25" x14ac:dyDescent="0.2">
      <c r="A11" s="233" t="s">
        <v>55</v>
      </c>
      <c r="B11" s="233"/>
      <c r="C11" s="214">
        <v>26904</v>
      </c>
      <c r="D11" s="163">
        <v>561</v>
      </c>
      <c r="E11" s="225">
        <v>19874</v>
      </c>
      <c r="F11" s="225">
        <v>3947</v>
      </c>
      <c r="G11" s="225">
        <v>1424</v>
      </c>
      <c r="H11" s="225">
        <v>267</v>
      </c>
      <c r="I11" s="170">
        <v>831</v>
      </c>
      <c r="J11" s="8"/>
      <c r="K11" s="8"/>
      <c r="M11" s="8"/>
      <c r="N11"/>
      <c r="O11"/>
      <c r="P11"/>
      <c r="Q11"/>
      <c r="R11"/>
      <c r="S11"/>
      <c r="T11"/>
    </row>
    <row r="12" spans="1:20" x14ac:dyDescent="0.2">
      <c r="A12" s="31" t="s">
        <v>56</v>
      </c>
      <c r="B12" s="31"/>
      <c r="C12" s="308">
        <f>SUM(C9:C11)</f>
        <v>81620</v>
      </c>
      <c r="D12" s="308">
        <f t="shared" ref="D12:I12" si="0">SUM(D9:D11)</f>
        <v>33407.800000000003</v>
      </c>
      <c r="E12" s="308">
        <f t="shared" si="0"/>
        <v>28781.1</v>
      </c>
      <c r="F12" s="308">
        <f t="shared" si="0"/>
        <v>9030.7999999999993</v>
      </c>
      <c r="G12" s="308">
        <f t="shared" si="0"/>
        <v>3810.8</v>
      </c>
      <c r="H12" s="308">
        <f t="shared" si="0"/>
        <v>4859.7</v>
      </c>
      <c r="I12" s="309">
        <f t="shared" si="0"/>
        <v>1729.8</v>
      </c>
      <c r="J12" s="8"/>
      <c r="K12" s="8"/>
      <c r="N12"/>
      <c r="O12"/>
      <c r="P12"/>
      <c r="Q12"/>
      <c r="R12"/>
      <c r="S12"/>
      <c r="T12"/>
    </row>
    <row r="13" spans="1:20" s="151" customFormat="1" ht="14.25" x14ac:dyDescent="0.2">
      <c r="A13" s="141" t="s">
        <v>57</v>
      </c>
      <c r="B13" s="141"/>
      <c r="C13" s="163">
        <f>D13+E13</f>
        <v>7599</v>
      </c>
      <c r="D13" s="225">
        <v>3661</v>
      </c>
      <c r="E13" s="225">
        <v>3938</v>
      </c>
      <c r="F13" s="225">
        <v>110</v>
      </c>
      <c r="G13" s="225" t="s">
        <v>58</v>
      </c>
      <c r="H13" s="225" t="s">
        <v>58</v>
      </c>
      <c r="I13" s="344" t="s">
        <v>58</v>
      </c>
      <c r="J13" s="347"/>
      <c r="K13" s="159"/>
      <c r="N13" s="105"/>
      <c r="O13" s="105"/>
      <c r="P13" s="105"/>
      <c r="Q13" s="105"/>
      <c r="R13" s="105"/>
      <c r="S13" s="105"/>
      <c r="T13" s="105"/>
    </row>
    <row r="14" spans="1:20" x14ac:dyDescent="0.2">
      <c r="A14" s="31" t="s">
        <v>22</v>
      </c>
      <c r="B14" s="31"/>
      <c r="C14" s="345">
        <f>C12+C13</f>
        <v>89219</v>
      </c>
      <c r="D14" s="345">
        <f>D12+D13</f>
        <v>37068.800000000003</v>
      </c>
      <c r="E14" s="345">
        <f>E12+E13</f>
        <v>32719.1</v>
      </c>
      <c r="F14" s="345">
        <f>F12+F13</f>
        <v>9140.7999999999993</v>
      </c>
      <c r="G14" s="345">
        <f>G12</f>
        <v>3810.8</v>
      </c>
      <c r="H14" s="345">
        <f>H12</f>
        <v>4859.7</v>
      </c>
      <c r="I14" s="346">
        <f>I12</f>
        <v>1729.8</v>
      </c>
      <c r="J14" s="347"/>
      <c r="K14" s="8"/>
      <c r="N14"/>
      <c r="O14"/>
      <c r="P14"/>
      <c r="Q14"/>
      <c r="R14"/>
      <c r="S14"/>
      <c r="T14"/>
    </row>
    <row r="15" spans="1:20" x14ac:dyDescent="0.2">
      <c r="A15" s="44"/>
      <c r="B15" s="44"/>
      <c r="C15" s="346"/>
      <c r="D15" s="346"/>
      <c r="E15" s="346"/>
      <c r="F15" s="346"/>
      <c r="G15" s="346"/>
      <c r="H15" s="346"/>
      <c r="I15" s="346"/>
      <c r="J15" s="187"/>
      <c r="K15" s="8"/>
      <c r="N15"/>
      <c r="O15"/>
      <c r="P15"/>
      <c r="Q15"/>
      <c r="R15"/>
      <c r="S15"/>
      <c r="T15"/>
    </row>
    <row r="16" spans="1:20" x14ac:dyDescent="0.2">
      <c r="A16" s="17" t="s">
        <v>32</v>
      </c>
      <c r="B16" s="9"/>
      <c r="C16" s="39"/>
      <c r="D16" s="39"/>
      <c r="E16" s="39"/>
      <c r="F16" s="39"/>
      <c r="G16" s="39"/>
      <c r="H16" s="39"/>
      <c r="I16" s="39"/>
    </row>
    <row r="17" spans="1:16" x14ac:dyDescent="0.2">
      <c r="A17" s="17" t="s">
        <v>59</v>
      </c>
      <c r="B17" s="9"/>
      <c r="C17" s="39"/>
      <c r="D17" s="39"/>
      <c r="E17" s="39"/>
      <c r="F17" s="39"/>
      <c r="G17" s="39"/>
      <c r="H17" s="39"/>
      <c r="I17" s="39"/>
    </row>
    <row r="18" spans="1:16" x14ac:dyDescent="0.2">
      <c r="A18" s="17" t="s">
        <v>60</v>
      </c>
      <c r="B18" s="9"/>
      <c r="C18" s="39"/>
      <c r="D18" s="39"/>
      <c r="E18" s="39"/>
      <c r="F18" s="39"/>
      <c r="G18" s="39"/>
      <c r="H18" s="39"/>
      <c r="I18" s="39"/>
    </row>
    <row r="19" spans="1:16" s="17" customFormat="1" ht="11.25" x14ac:dyDescent="0.2">
      <c r="A19" s="17" t="s">
        <v>61</v>
      </c>
      <c r="B19" s="84"/>
      <c r="C19" s="16"/>
      <c r="D19" s="16"/>
      <c r="E19" s="16"/>
      <c r="F19" s="16"/>
    </row>
    <row r="20" spans="1:16" s="17" customFormat="1" ht="11.25" x14ac:dyDescent="0.2">
      <c r="A20" s="17" t="s">
        <v>62</v>
      </c>
      <c r="B20" s="84"/>
      <c r="C20" s="16"/>
      <c r="D20" s="16"/>
      <c r="E20" s="16"/>
      <c r="F20" s="16"/>
    </row>
    <row r="21" spans="1:16" s="113" customFormat="1" x14ac:dyDescent="0.2">
      <c r="A21" s="258" t="s">
        <v>33</v>
      </c>
      <c r="B21" s="258"/>
      <c r="C21" s="260"/>
      <c r="D21" s="260"/>
      <c r="E21" s="260"/>
      <c r="F21" s="260"/>
      <c r="G21" s="260"/>
      <c r="H21" s="260"/>
      <c r="I21" s="260"/>
      <c r="J21" s="260"/>
      <c r="K21" s="260"/>
      <c r="L21" s="260"/>
    </row>
    <row r="22" spans="1:16" x14ac:dyDescent="0.2">
      <c r="A22" s="83"/>
      <c r="B22" s="83"/>
      <c r="C22" s="85"/>
      <c r="D22" s="85"/>
      <c r="E22"/>
      <c r="F22" s="85"/>
      <c r="G22" s="85"/>
      <c r="H22" s="85"/>
      <c r="I22" s="85"/>
      <c r="J22" s="11"/>
      <c r="K22" s="11"/>
      <c r="L22" s="11"/>
      <c r="M22" s="11"/>
      <c r="N22" s="11"/>
      <c r="O22" s="11"/>
      <c r="P22" s="11"/>
    </row>
    <row r="23" spans="1:16" x14ac:dyDescent="0.2">
      <c r="A23" s="167" t="s">
        <v>34</v>
      </c>
      <c r="C23" s="13"/>
      <c r="E23"/>
    </row>
    <row r="24" spans="1:16" x14ac:dyDescent="0.2">
      <c r="D24" s="13"/>
      <c r="E24"/>
    </row>
    <row r="25" spans="1:16" x14ac:dyDescent="0.2">
      <c r="C25" s="13"/>
      <c r="E25"/>
      <c r="F25" s="13"/>
    </row>
    <row r="26" spans="1:16" ht="15" x14ac:dyDescent="0.25">
      <c r="B26" s="432"/>
      <c r="C26" s="153"/>
      <c r="D26"/>
      <c r="G26" s="13"/>
    </row>
    <row r="27" spans="1:16" ht="15" x14ac:dyDescent="0.25">
      <c r="B27" s="432"/>
      <c r="C27" s="127"/>
      <c r="D27" s="127"/>
    </row>
    <row r="28" spans="1:16" x14ac:dyDescent="0.2">
      <c r="C28" s="127"/>
      <c r="D28"/>
    </row>
    <row r="29" spans="1:16" x14ac:dyDescent="0.2">
      <c r="C29"/>
      <c r="D29"/>
    </row>
    <row r="30" spans="1:16" ht="15" x14ac:dyDescent="0.25">
      <c r="B30"/>
      <c r="C30" s="434"/>
      <c r="D30" s="432"/>
    </row>
    <row r="31" spans="1:16" ht="15" x14ac:dyDescent="0.25">
      <c r="B31" s="432"/>
      <c r="C31" s="112"/>
      <c r="D31" s="112"/>
    </row>
    <row r="32" spans="1:16" ht="15" x14ac:dyDescent="0.25">
      <c r="B32" s="432"/>
      <c r="C32" s="175"/>
      <c r="D32" s="112"/>
    </row>
    <row r="33" spans="2:4" ht="15" x14ac:dyDescent="0.25">
      <c r="B33" s="432"/>
      <c r="C33" s="112"/>
      <c r="D33" s="112"/>
    </row>
    <row r="34" spans="2:4" ht="15" x14ac:dyDescent="0.25">
      <c r="B34" s="432"/>
      <c r="C34" s="112"/>
      <c r="D34" s="112"/>
    </row>
    <row r="35" spans="2:4" ht="15" x14ac:dyDescent="0.25">
      <c r="B35" s="432"/>
      <c r="C35" s="112"/>
      <c r="D35" s="112"/>
    </row>
    <row r="36" spans="2:4" ht="15" x14ac:dyDescent="0.25">
      <c r="B36" s="432"/>
      <c r="C36" s="112"/>
      <c r="D36" s="433"/>
    </row>
    <row r="37" spans="2:4" ht="15" x14ac:dyDescent="0.25">
      <c r="B37" s="432"/>
      <c r="C37" s="112"/>
      <c r="D37" s="112"/>
    </row>
    <row r="38" spans="2:4" ht="15" x14ac:dyDescent="0.25">
      <c r="B38" s="432"/>
      <c r="C38" s="112"/>
      <c r="D38" s="112"/>
    </row>
    <row r="39" spans="2:4" ht="15" x14ac:dyDescent="0.25">
      <c r="B39" s="432"/>
      <c r="C39" s="112"/>
      <c r="D39" s="112"/>
    </row>
    <row r="40" spans="2:4" ht="15" x14ac:dyDescent="0.25">
      <c r="B40" s="432"/>
      <c r="C40" s="112"/>
      <c r="D40" s="112"/>
    </row>
    <row r="41" spans="2:4" ht="15" x14ac:dyDescent="0.25">
      <c r="B41" s="432"/>
      <c r="C41" s="112"/>
      <c r="D41" s="112"/>
    </row>
    <row r="42" spans="2:4" ht="15" x14ac:dyDescent="0.25">
      <c r="B42" s="432"/>
      <c r="C42" s="112"/>
      <c r="D42" s="112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ht="15" x14ac:dyDescent="0.25">
      <c r="B45" s="432"/>
      <c r="C45"/>
      <c r="D45"/>
    </row>
  </sheetData>
  <mergeCells count="2">
    <mergeCell ref="E5:F5"/>
    <mergeCell ref="H5:I5"/>
  </mergeCells>
  <hyperlinks>
    <hyperlink ref="A23" location="Innhold!A1" display="Innhold" xr:uid="{00000000-0004-0000-0200-000000000000}"/>
  </hyperlinks>
  <pageMargins left="0.48" right="0.28000000000000003" top="0.984251969" bottom="0.984251969" header="0.5" footer="0.5"/>
  <pageSetup paperSize="9" scale="80" orientation="landscape" r:id="rId1"/>
  <headerFooter alignWithMargins="0"/>
  <ignoredErrors>
    <ignoredError sqref="H26:M26 K14:M14 K12:M12 G21:M21 H22:M22 K13:M13 K16:M16 H25:M25 H24:M24 F23:M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N43"/>
  <sheetViews>
    <sheetView zoomScaleNormal="100" workbookViewId="0">
      <selection sqref="A1:K30"/>
    </sheetView>
  </sheetViews>
  <sheetFormatPr baseColWidth="10" defaultColWidth="11.42578125" defaultRowHeight="12.75" x14ac:dyDescent="0.2"/>
  <cols>
    <col min="1" max="1" width="39.42578125" customWidth="1"/>
    <col min="2" max="2" width="10.5703125" customWidth="1"/>
    <col min="3" max="4" width="13.42578125" customWidth="1"/>
    <col min="5" max="5" width="14.42578125" customWidth="1"/>
    <col min="6" max="6" width="13.5703125" customWidth="1"/>
    <col min="7" max="7" width="14.42578125" bestFit="1" customWidth="1"/>
    <col min="8" max="8" width="12.85546875" customWidth="1"/>
    <col min="9" max="9" width="13.42578125" customWidth="1"/>
    <col min="10" max="10" width="14.42578125" customWidth="1"/>
    <col min="11" max="20" width="9.42578125" customWidth="1"/>
  </cols>
  <sheetData>
    <row r="1" spans="1:11" x14ac:dyDescent="0.2">
      <c r="A1" s="343" t="s">
        <v>19</v>
      </c>
    </row>
    <row r="2" spans="1:11" ht="18" x14ac:dyDescent="0.25">
      <c r="A2" s="116" t="s">
        <v>63</v>
      </c>
    </row>
    <row r="3" spans="1:11" ht="15.75" x14ac:dyDescent="0.25">
      <c r="A3" s="117" t="s">
        <v>64</v>
      </c>
      <c r="B3" s="117"/>
      <c r="C3" s="117"/>
      <c r="D3" s="117"/>
      <c r="E3" s="117"/>
    </row>
    <row r="4" spans="1:11" ht="15.75" x14ac:dyDescent="0.25">
      <c r="A4" s="117"/>
      <c r="B4" s="117"/>
      <c r="C4" s="117"/>
      <c r="D4" s="117"/>
      <c r="E4" s="117"/>
    </row>
    <row r="5" spans="1:11" ht="14.25" customHeight="1" x14ac:dyDescent="0.2">
      <c r="A5" s="136"/>
      <c r="B5" s="137"/>
      <c r="C5" s="445" t="s">
        <v>39</v>
      </c>
      <c r="D5" s="445"/>
      <c r="E5" s="445"/>
      <c r="F5" s="445" t="s">
        <v>37</v>
      </c>
      <c r="G5" s="445"/>
      <c r="H5" s="137"/>
      <c r="I5" s="446" t="s">
        <v>38</v>
      </c>
      <c r="J5" s="447"/>
    </row>
    <row r="6" spans="1:11" ht="14.25" customHeight="1" x14ac:dyDescent="0.2">
      <c r="A6" s="138"/>
      <c r="B6" s="128" t="s">
        <v>22</v>
      </c>
      <c r="C6" s="129" t="s">
        <v>22</v>
      </c>
      <c r="D6" s="129" t="s">
        <v>65</v>
      </c>
      <c r="E6" s="129" t="s">
        <v>66</v>
      </c>
      <c r="F6" s="24" t="s">
        <v>40</v>
      </c>
      <c r="G6" s="129" t="s">
        <v>67</v>
      </c>
      <c r="H6" s="129" t="s">
        <v>42</v>
      </c>
      <c r="I6" s="129" t="s">
        <v>43</v>
      </c>
      <c r="J6" s="130" t="s">
        <v>44</v>
      </c>
    </row>
    <row r="7" spans="1:11" ht="14.25" customHeight="1" x14ac:dyDescent="0.2">
      <c r="A7" s="139"/>
      <c r="B7" s="128"/>
      <c r="C7" s="129" t="s">
        <v>68</v>
      </c>
      <c r="D7" s="129" t="s">
        <v>69</v>
      </c>
      <c r="E7" s="129"/>
      <c r="F7" s="24" t="s">
        <v>45</v>
      </c>
      <c r="G7" s="129"/>
      <c r="H7" s="129" t="s">
        <v>47</v>
      </c>
      <c r="I7" s="129" t="s">
        <v>48</v>
      </c>
      <c r="J7" s="130" t="s">
        <v>49</v>
      </c>
    </row>
    <row r="8" spans="1:11" ht="14.25" customHeight="1" x14ac:dyDescent="0.2">
      <c r="A8" s="140" t="s">
        <v>50</v>
      </c>
      <c r="B8" s="131"/>
      <c r="C8" s="132"/>
      <c r="D8" s="132" t="s">
        <v>70</v>
      </c>
      <c r="E8" s="132"/>
      <c r="F8" s="132"/>
      <c r="G8" s="132"/>
      <c r="H8" s="278" t="s">
        <v>71</v>
      </c>
      <c r="I8" s="132" t="s">
        <v>52</v>
      </c>
      <c r="J8" s="133"/>
    </row>
    <row r="9" spans="1:11" ht="14.25" x14ac:dyDescent="0.2">
      <c r="A9" s="263" t="s">
        <v>53</v>
      </c>
      <c r="B9" s="414">
        <v>38305.1</v>
      </c>
      <c r="C9" s="310">
        <v>30251.9</v>
      </c>
      <c r="D9" s="312">
        <v>30251.9</v>
      </c>
      <c r="E9" s="312" t="s">
        <v>72</v>
      </c>
      <c r="F9" s="225">
        <v>1028.5</v>
      </c>
      <c r="G9" s="225">
        <v>1038.4000000000001</v>
      </c>
      <c r="H9" s="310">
        <v>1837.1</v>
      </c>
      <c r="I9" s="310">
        <v>3812.3</v>
      </c>
      <c r="J9" s="311">
        <v>336.9</v>
      </c>
      <c r="K9" s="174"/>
    </row>
    <row r="10" spans="1:11" x14ac:dyDescent="0.2">
      <c r="A10" s="263" t="s">
        <v>73</v>
      </c>
      <c r="B10" s="415">
        <v>5657.9</v>
      </c>
      <c r="C10" s="266">
        <v>1899.4</v>
      </c>
      <c r="D10" s="266">
        <v>1599.3</v>
      </c>
      <c r="E10" s="266">
        <v>300.10000000000002</v>
      </c>
      <c r="F10" s="266">
        <v>823.6</v>
      </c>
      <c r="G10" s="266">
        <v>1972.3</v>
      </c>
      <c r="H10" s="266">
        <v>228.2</v>
      </c>
      <c r="I10" s="266">
        <v>418.09999999999997</v>
      </c>
      <c r="J10" s="267">
        <v>316.3</v>
      </c>
      <c r="K10" s="174"/>
    </row>
    <row r="11" spans="1:11" x14ac:dyDescent="0.2">
      <c r="A11" s="264" t="s">
        <v>74</v>
      </c>
      <c r="B11" s="416">
        <f>SUM(B9:B10)</f>
        <v>43963</v>
      </c>
      <c r="C11" s="265">
        <f t="shared" ref="C11:J11" si="0">SUM(C9:C10)</f>
        <v>32151.300000000003</v>
      </c>
      <c r="D11" s="265">
        <f t="shared" si="0"/>
        <v>31851.200000000001</v>
      </c>
      <c r="E11" s="265">
        <f t="shared" si="0"/>
        <v>300.10000000000002</v>
      </c>
      <c r="F11" s="265">
        <f t="shared" si="0"/>
        <v>1852.1</v>
      </c>
      <c r="G11" s="265">
        <f t="shared" si="0"/>
        <v>3010.7</v>
      </c>
      <c r="H11" s="265">
        <f t="shared" si="0"/>
        <v>2065.2999999999997</v>
      </c>
      <c r="I11" s="265">
        <f t="shared" si="0"/>
        <v>4230.4000000000005</v>
      </c>
      <c r="J11" s="268">
        <f t="shared" si="0"/>
        <v>653.20000000000005</v>
      </c>
      <c r="K11" s="174"/>
    </row>
    <row r="12" spans="1:11" x14ac:dyDescent="0.2">
      <c r="A12" s="264"/>
      <c r="B12" s="416"/>
      <c r="C12" s="265"/>
      <c r="D12" s="265"/>
      <c r="E12" s="265"/>
      <c r="F12" s="265"/>
      <c r="G12" s="265"/>
      <c r="H12" s="265"/>
      <c r="I12" s="265"/>
      <c r="J12" s="268"/>
      <c r="K12" s="174"/>
    </row>
    <row r="13" spans="1:11" x14ac:dyDescent="0.2">
      <c r="A13" s="263" t="s">
        <v>75</v>
      </c>
      <c r="B13" s="415">
        <v>9651.9000000000015</v>
      </c>
      <c r="C13" s="266">
        <v>663.9</v>
      </c>
      <c r="D13" s="266">
        <v>618.1</v>
      </c>
      <c r="E13" s="269">
        <v>45.8</v>
      </c>
      <c r="F13" s="266">
        <v>6064.5</v>
      </c>
      <c r="G13" s="266">
        <v>2041.6999999999998</v>
      </c>
      <c r="H13" s="266">
        <v>277.60000000000002</v>
      </c>
      <c r="I13" s="266">
        <v>360.69999999999993</v>
      </c>
      <c r="J13" s="267">
        <v>243.5</v>
      </c>
      <c r="K13" s="174"/>
    </row>
    <row r="14" spans="1:11" x14ac:dyDescent="0.2">
      <c r="A14" s="263" t="s">
        <v>76</v>
      </c>
      <c r="B14" s="415">
        <v>1101.1000000000001</v>
      </c>
      <c r="C14" s="269">
        <v>31.6</v>
      </c>
      <c r="D14" s="269">
        <v>31.6</v>
      </c>
      <c r="E14" s="270" t="s">
        <v>72</v>
      </c>
      <c r="F14" s="269">
        <v>990.5</v>
      </c>
      <c r="G14" s="269">
        <v>31.4</v>
      </c>
      <c r="H14" s="269">
        <v>43.9</v>
      </c>
      <c r="I14" s="269">
        <v>1.6</v>
      </c>
      <c r="J14" s="267">
        <v>2.1</v>
      </c>
      <c r="K14" s="174"/>
    </row>
    <row r="15" spans="1:11" x14ac:dyDescent="0.2">
      <c r="A15" s="264" t="s">
        <v>77</v>
      </c>
      <c r="B15" s="417">
        <v>10753.000000000002</v>
      </c>
      <c r="C15" s="271">
        <v>695.5</v>
      </c>
      <c r="D15" s="271">
        <v>649.70000000000005</v>
      </c>
      <c r="E15" s="271">
        <v>45.8</v>
      </c>
      <c r="F15" s="271">
        <v>7055</v>
      </c>
      <c r="G15" s="271">
        <v>2073.1</v>
      </c>
      <c r="H15" s="271">
        <v>321.5</v>
      </c>
      <c r="I15" s="271">
        <v>362.29999999999995</v>
      </c>
      <c r="J15" s="275">
        <v>245.6</v>
      </c>
      <c r="K15" s="174"/>
    </row>
    <row r="16" spans="1:11" x14ac:dyDescent="0.2">
      <c r="A16" s="264"/>
      <c r="B16" s="417"/>
      <c r="C16" s="271"/>
      <c r="D16" s="271"/>
      <c r="E16" s="271"/>
      <c r="F16" s="271"/>
      <c r="G16" s="271"/>
      <c r="H16" s="271"/>
      <c r="I16" s="271"/>
      <c r="J16" s="272"/>
      <c r="K16" s="174"/>
    </row>
    <row r="17" spans="1:14" x14ac:dyDescent="0.2">
      <c r="A17" s="263" t="s">
        <v>78</v>
      </c>
      <c r="B17" s="418">
        <v>22737</v>
      </c>
      <c r="C17" s="273">
        <v>460</v>
      </c>
      <c r="D17" s="273">
        <v>447</v>
      </c>
      <c r="E17" s="273">
        <v>13</v>
      </c>
      <c r="F17" s="273">
        <v>16521.284</v>
      </c>
      <c r="G17" s="273">
        <v>3632</v>
      </c>
      <c r="H17" s="273">
        <v>1142</v>
      </c>
      <c r="I17" s="273">
        <v>220</v>
      </c>
      <c r="J17" s="267">
        <v>762</v>
      </c>
      <c r="K17" s="174"/>
    </row>
    <row r="18" spans="1:14" x14ac:dyDescent="0.2">
      <c r="A18" s="74" t="s">
        <v>79</v>
      </c>
      <c r="B18" s="418">
        <v>4167</v>
      </c>
      <c r="C18" s="270">
        <v>101</v>
      </c>
      <c r="D18" s="270">
        <v>101</v>
      </c>
      <c r="E18" s="270" t="s">
        <v>72</v>
      </c>
      <c r="F18" s="270">
        <v>3352.7159999999999</v>
      </c>
      <c r="G18" s="270">
        <v>315</v>
      </c>
      <c r="H18" s="270">
        <v>282</v>
      </c>
      <c r="I18" s="270">
        <v>47</v>
      </c>
      <c r="J18" s="274">
        <v>69</v>
      </c>
      <c r="K18" s="174"/>
    </row>
    <row r="19" spans="1:14" x14ac:dyDescent="0.2">
      <c r="A19" s="264" t="s">
        <v>80</v>
      </c>
      <c r="B19" s="416">
        <v>26904</v>
      </c>
      <c r="C19" s="271">
        <v>561</v>
      </c>
      <c r="D19" s="271">
        <v>548</v>
      </c>
      <c r="E19" s="271">
        <v>13</v>
      </c>
      <c r="F19" s="271">
        <v>19874</v>
      </c>
      <c r="G19" s="271">
        <v>3947</v>
      </c>
      <c r="H19" s="271">
        <v>1424</v>
      </c>
      <c r="I19" s="271">
        <v>267</v>
      </c>
      <c r="J19" s="275">
        <v>831</v>
      </c>
      <c r="K19" s="174"/>
    </row>
    <row r="20" spans="1:14" x14ac:dyDescent="0.2">
      <c r="A20" s="263"/>
      <c r="B20" s="416"/>
      <c r="C20" s="271"/>
      <c r="D20" s="271"/>
      <c r="E20" s="271"/>
      <c r="F20" s="271"/>
      <c r="G20" s="271"/>
      <c r="H20" s="271"/>
      <c r="I20" s="271"/>
      <c r="J20" s="275"/>
      <c r="K20" s="174"/>
    </row>
    <row r="21" spans="1:14" x14ac:dyDescent="0.2">
      <c r="A21" s="142" t="s">
        <v>81</v>
      </c>
      <c r="B21" s="419">
        <f>SUM(B19,B15,B11)</f>
        <v>81620</v>
      </c>
      <c r="C21" s="313">
        <f t="shared" ref="C21:J21" si="1">SUM(C19,C15,C11)</f>
        <v>33407.800000000003</v>
      </c>
      <c r="D21" s="313">
        <f t="shared" si="1"/>
        <v>33048.9</v>
      </c>
      <c r="E21" s="313">
        <f t="shared" si="1"/>
        <v>358.90000000000003</v>
      </c>
      <c r="F21" s="313">
        <f t="shared" si="1"/>
        <v>28781.1</v>
      </c>
      <c r="G21" s="313">
        <f t="shared" si="1"/>
        <v>9030.7999999999993</v>
      </c>
      <c r="H21" s="313">
        <f t="shared" si="1"/>
        <v>3810.7999999999997</v>
      </c>
      <c r="I21" s="313">
        <f t="shared" si="1"/>
        <v>4859.7000000000007</v>
      </c>
      <c r="J21" s="413">
        <f t="shared" si="1"/>
        <v>1729.8</v>
      </c>
      <c r="K21" s="174"/>
      <c r="L21" s="174"/>
    </row>
    <row r="22" spans="1:14" x14ac:dyDescent="0.2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3"/>
    </row>
    <row r="23" spans="1:14" x14ac:dyDescent="0.2">
      <c r="A23" s="17" t="s">
        <v>32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4" ht="12.75" customHeight="1" x14ac:dyDescent="0.2">
      <c r="A24" s="257" t="s">
        <v>82</v>
      </c>
      <c r="B24" s="257"/>
      <c r="C24" s="257"/>
      <c r="D24" s="257"/>
      <c r="E24" s="101"/>
      <c r="F24" s="101"/>
      <c r="G24" s="101"/>
      <c r="H24" s="101"/>
      <c r="I24" s="101"/>
    </row>
    <row r="25" spans="1:14" x14ac:dyDescent="0.2">
      <c r="A25" s="258" t="s">
        <v>33</v>
      </c>
      <c r="B25" s="3"/>
      <c r="C25" s="3"/>
      <c r="D25" s="3"/>
      <c r="E25" s="3"/>
      <c r="F25" s="114"/>
      <c r="G25" s="3"/>
      <c r="H25" s="3"/>
      <c r="I25" s="3"/>
    </row>
    <row r="26" spans="1:14" x14ac:dyDescent="0.2">
      <c r="A26" s="144"/>
      <c r="B26" s="145"/>
      <c r="C26" s="145"/>
      <c r="D26" s="145"/>
      <c r="E26" s="145"/>
      <c r="F26" s="127"/>
      <c r="G26" s="145"/>
      <c r="H26" s="127"/>
      <c r="I26" s="127"/>
    </row>
    <row r="27" spans="1:14" x14ac:dyDescent="0.2">
      <c r="A27" s="167" t="s">
        <v>34</v>
      </c>
      <c r="B27" s="217"/>
      <c r="C27" s="217"/>
      <c r="D27" s="217"/>
      <c r="E27" s="218"/>
      <c r="F27" s="217"/>
      <c r="G27" s="217"/>
      <c r="H27" s="217"/>
      <c r="I27" s="217"/>
      <c r="J27" s="217"/>
      <c r="K27" s="127"/>
      <c r="L27" s="127"/>
      <c r="M27" s="127"/>
      <c r="N27" s="127"/>
    </row>
    <row r="28" spans="1:14" x14ac:dyDescent="0.2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4" x14ac:dyDescent="0.2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</row>
    <row r="30" spans="1:14" x14ac:dyDescent="0.2"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</row>
    <row r="31" spans="1:14" x14ac:dyDescent="0.2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1:14" x14ac:dyDescent="0.2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</row>
    <row r="33" spans="2:14" x14ac:dyDescent="0.2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</row>
    <row r="34" spans="2:14" x14ac:dyDescent="0.2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</row>
    <row r="35" spans="2:14" x14ac:dyDescent="0.2">
      <c r="J35" s="127"/>
      <c r="K35" s="127"/>
      <c r="L35" s="127"/>
      <c r="M35" s="127"/>
      <c r="N35" s="127"/>
    </row>
    <row r="36" spans="2:14" x14ac:dyDescent="0.2">
      <c r="J36" s="127"/>
      <c r="K36" s="127"/>
      <c r="L36" s="127"/>
      <c r="M36" s="127"/>
      <c r="N36" s="127"/>
    </row>
    <row r="37" spans="2:14" ht="14.25" customHeight="1" x14ac:dyDescent="0.2">
      <c r="J37" s="127"/>
      <c r="K37" s="127"/>
      <c r="L37" s="127"/>
      <c r="M37" s="127"/>
      <c r="N37" s="127"/>
    </row>
    <row r="38" spans="2:14" x14ac:dyDescent="0.2">
      <c r="J38" s="127"/>
      <c r="K38" s="127"/>
      <c r="L38" s="127"/>
      <c r="M38" s="127"/>
      <c r="N38" s="127"/>
    </row>
    <row r="39" spans="2:14" x14ac:dyDescent="0.2">
      <c r="J39" s="127"/>
      <c r="K39" s="127"/>
      <c r="L39" s="127"/>
      <c r="M39" s="127"/>
      <c r="N39" s="127"/>
    </row>
    <row r="40" spans="2:14" x14ac:dyDescent="0.2">
      <c r="J40" s="127"/>
      <c r="K40" s="127"/>
      <c r="L40" s="127"/>
      <c r="M40" s="127"/>
      <c r="N40" s="127"/>
    </row>
    <row r="41" spans="2:14" x14ac:dyDescent="0.2">
      <c r="J41" s="127"/>
      <c r="K41" s="127"/>
      <c r="L41" s="127"/>
      <c r="M41" s="127"/>
      <c r="N41" s="127"/>
    </row>
    <row r="42" spans="2:14" x14ac:dyDescent="0.2">
      <c r="J42" s="127"/>
      <c r="K42" s="127"/>
      <c r="L42" s="127"/>
      <c r="M42" s="127"/>
      <c r="N42" s="127"/>
    </row>
    <row r="43" spans="2:14" x14ac:dyDescent="0.2">
      <c r="J43" s="127"/>
      <c r="K43" s="127"/>
      <c r="L43" s="127"/>
      <c r="M43" s="127"/>
      <c r="N43" s="127"/>
    </row>
  </sheetData>
  <mergeCells count="3">
    <mergeCell ref="C5:E5"/>
    <mergeCell ref="F5:G5"/>
    <mergeCell ref="I5:J5"/>
  </mergeCells>
  <hyperlinks>
    <hyperlink ref="A27" location="Innhold!A1" display="Innhold" xr:uid="{00000000-0004-0000-0300-000000000000}"/>
  </hyperlinks>
  <pageMargins left="0.48" right="0.28000000000000003" top="0.984251969" bottom="0.984251969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J23"/>
  <sheetViews>
    <sheetView showGridLines="0" zoomScaleNormal="100" workbookViewId="0">
      <selection activeCell="A22" sqref="A22"/>
    </sheetView>
  </sheetViews>
  <sheetFormatPr baseColWidth="10" defaultColWidth="11.42578125" defaultRowHeight="12.75" x14ac:dyDescent="0.2"/>
  <cols>
    <col min="1" max="1" width="52.42578125" style="6" customWidth="1"/>
    <col min="2" max="2" width="15" style="6" customWidth="1"/>
    <col min="3" max="4" width="16.140625" style="6" customWidth="1"/>
    <col min="5" max="5" width="18.42578125" style="6" customWidth="1"/>
    <col min="6" max="9" width="9.42578125" style="6" customWidth="1"/>
    <col min="10" max="10" width="16.85546875" style="6" customWidth="1"/>
    <col min="11" max="13" width="9.42578125" style="6" customWidth="1"/>
    <col min="14" max="16384" width="11.42578125" style="6"/>
  </cols>
  <sheetData>
    <row r="1" spans="1:10" x14ac:dyDescent="0.2">
      <c r="A1" s="343" t="s">
        <v>19</v>
      </c>
      <c r="B1" s="343"/>
    </row>
    <row r="2" spans="1:10" ht="18" x14ac:dyDescent="0.25">
      <c r="A2" s="49" t="s">
        <v>83</v>
      </c>
    </row>
    <row r="3" spans="1:10" ht="15.75" x14ac:dyDescent="0.25">
      <c r="A3" s="7" t="s">
        <v>84</v>
      </c>
      <c r="B3" s="7"/>
      <c r="C3" s="7"/>
      <c r="D3" s="7"/>
      <c r="E3" s="7"/>
    </row>
    <row r="4" spans="1:10" x14ac:dyDescent="0.2">
      <c r="B4" s="13"/>
      <c r="C4" s="13"/>
      <c r="D4" s="13"/>
      <c r="E4" s="13"/>
      <c r="F4" s="13"/>
      <c r="G4" s="13"/>
    </row>
    <row r="5" spans="1:10" ht="16.5" x14ac:dyDescent="0.2">
      <c r="A5" s="88"/>
      <c r="B5" s="23" t="s">
        <v>22</v>
      </c>
      <c r="C5" s="23" t="s">
        <v>23</v>
      </c>
      <c r="D5" s="23" t="s">
        <v>24</v>
      </c>
      <c r="E5" s="56" t="s">
        <v>25</v>
      </c>
      <c r="F5" s="13"/>
      <c r="G5" s="13"/>
    </row>
    <row r="6" spans="1:10" ht="14.25" x14ac:dyDescent="0.2">
      <c r="A6" s="68" t="s">
        <v>85</v>
      </c>
      <c r="B6" s="25"/>
      <c r="C6" s="25"/>
      <c r="D6" s="25"/>
      <c r="E6" s="57" t="s">
        <v>27</v>
      </c>
      <c r="F6" s="13"/>
      <c r="G6"/>
      <c r="H6"/>
      <c r="I6"/>
      <c r="J6"/>
    </row>
    <row r="7" spans="1:10" x14ac:dyDescent="0.2">
      <c r="A7" s="30" t="s">
        <v>86</v>
      </c>
      <c r="B7" s="315">
        <f>SUM(D7:E7)</f>
        <v>15318.6</v>
      </c>
      <c r="C7" s="248" t="s">
        <v>58</v>
      </c>
      <c r="D7" s="248">
        <v>546.6</v>
      </c>
      <c r="E7" s="246">
        <v>14772</v>
      </c>
      <c r="F7" s="13"/>
      <c r="G7"/>
      <c r="H7"/>
      <c r="I7"/>
      <c r="J7"/>
    </row>
    <row r="8" spans="1:10" x14ac:dyDescent="0.2">
      <c r="A8" s="30" t="s">
        <v>87</v>
      </c>
      <c r="B8" s="315">
        <f>SUM(D8:E8)</f>
        <v>5320.7</v>
      </c>
      <c r="C8" s="248" t="s">
        <v>58</v>
      </c>
      <c r="D8" s="248">
        <v>1714.7</v>
      </c>
      <c r="E8" s="246">
        <v>3606</v>
      </c>
      <c r="F8" s="13"/>
    </row>
    <row r="9" spans="1:10" x14ac:dyDescent="0.2">
      <c r="A9" s="103" t="s">
        <v>88</v>
      </c>
      <c r="B9" s="315">
        <f t="shared" ref="B9:B13" si="0">SUM(C9:E9)</f>
        <v>7736.6</v>
      </c>
      <c r="C9" s="248">
        <v>1028.5</v>
      </c>
      <c r="D9" s="249">
        <v>5319.1</v>
      </c>
      <c r="E9" s="246">
        <v>1389</v>
      </c>
      <c r="F9" s="13"/>
    </row>
    <row r="10" spans="1:10" x14ac:dyDescent="0.2">
      <c r="A10" s="31" t="s">
        <v>89</v>
      </c>
      <c r="B10" s="316">
        <f t="shared" si="0"/>
        <v>28375.9</v>
      </c>
      <c r="C10" s="250">
        <f t="shared" ref="C10" si="1">SUM(C7:C9)</f>
        <v>1028.5</v>
      </c>
      <c r="D10" s="250">
        <f>SUM(D7:D9)</f>
        <v>7580.4000000000005</v>
      </c>
      <c r="E10" s="247">
        <f>SUM(E7:E9)</f>
        <v>19767</v>
      </c>
      <c r="F10" s="13"/>
      <c r="G10"/>
      <c r="H10"/>
      <c r="I10"/>
      <c r="J10"/>
    </row>
    <row r="11" spans="1:10" x14ac:dyDescent="0.2">
      <c r="A11" s="30" t="s">
        <v>90</v>
      </c>
      <c r="B11" s="315">
        <f t="shared" si="0"/>
        <v>9030.7999999999993</v>
      </c>
      <c r="C11" s="248">
        <v>1038.4000000000001</v>
      </c>
      <c r="D11" s="249">
        <v>4045.4</v>
      </c>
      <c r="E11" s="246">
        <v>3947</v>
      </c>
      <c r="F11" s="13"/>
      <c r="G11"/>
      <c r="H11"/>
      <c r="I11"/>
      <c r="J11"/>
    </row>
    <row r="12" spans="1:10" x14ac:dyDescent="0.2">
      <c r="A12" s="103" t="s">
        <v>91</v>
      </c>
      <c r="B12" s="315">
        <f t="shared" si="0"/>
        <v>405.3</v>
      </c>
      <c r="C12" s="248" t="s">
        <v>58</v>
      </c>
      <c r="D12" s="249">
        <v>298.3</v>
      </c>
      <c r="E12" s="246">
        <v>107</v>
      </c>
      <c r="F12" s="13"/>
      <c r="G12"/>
      <c r="H12"/>
      <c r="I12"/>
      <c r="J12"/>
    </row>
    <row r="13" spans="1:10" s="9" customFormat="1" x14ac:dyDescent="0.2">
      <c r="A13" s="168" t="s">
        <v>22</v>
      </c>
      <c r="B13" s="316">
        <f t="shared" si="0"/>
        <v>37812</v>
      </c>
      <c r="C13" s="314">
        <f>SUM(C10:C12)</f>
        <v>2066.9</v>
      </c>
      <c r="D13" s="250">
        <f>SUM(D10:D12)</f>
        <v>11924.1</v>
      </c>
      <c r="E13" s="247">
        <f t="shared" ref="E13" si="2">SUM(E10:E12)</f>
        <v>23821</v>
      </c>
      <c r="F13" s="13"/>
      <c r="G13" s="2"/>
      <c r="H13" s="2"/>
      <c r="I13" s="2"/>
      <c r="J13" s="2"/>
    </row>
    <row r="14" spans="1:10" s="9" customFormat="1" x14ac:dyDescent="0.2">
      <c r="A14" s="104"/>
      <c r="B14" s="208"/>
      <c r="C14" s="209"/>
      <c r="D14" s="192"/>
      <c r="E14" s="182"/>
      <c r="F14" s="13"/>
      <c r="G14" s="2"/>
      <c r="H14" s="2"/>
      <c r="I14" s="2"/>
      <c r="J14" s="2"/>
    </row>
    <row r="15" spans="1:10" ht="27" customHeight="1" x14ac:dyDescent="0.2">
      <c r="A15" s="448" t="s">
        <v>92</v>
      </c>
      <c r="B15" s="448"/>
      <c r="C15" s="448"/>
      <c r="D15" s="448"/>
      <c r="E15" s="448"/>
      <c r="G15"/>
      <c r="H15"/>
      <c r="I15"/>
      <c r="J15"/>
    </row>
    <row r="16" spans="1:10" x14ac:dyDescent="0.2">
      <c r="A16" s="258" t="s">
        <v>33</v>
      </c>
      <c r="B16" s="258"/>
      <c r="G16"/>
      <c r="H16"/>
      <c r="I16"/>
      <c r="J16"/>
    </row>
    <row r="18" spans="1:5" x14ac:dyDescent="0.2">
      <c r="A18" s="167" t="s">
        <v>34</v>
      </c>
    </row>
    <row r="23" spans="1:5" x14ac:dyDescent="0.2">
      <c r="D23" s="202"/>
      <c r="E23" s="202"/>
    </row>
  </sheetData>
  <mergeCells count="1">
    <mergeCell ref="A15:E15"/>
  </mergeCells>
  <phoneticPr fontId="0" type="noConversion"/>
  <hyperlinks>
    <hyperlink ref="A18" location="Innhold!A1" display="Innhold" xr:uid="{00000000-0004-0000-04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  <ignoredErrors>
    <ignoredError sqref="C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G19"/>
  <sheetViews>
    <sheetView zoomScaleNormal="100" workbookViewId="0">
      <selection sqref="A1:F17"/>
    </sheetView>
  </sheetViews>
  <sheetFormatPr baseColWidth="10" defaultColWidth="9.140625" defaultRowHeight="11.25" x14ac:dyDescent="0.2"/>
  <cols>
    <col min="1" max="1" width="38.5703125" style="17" customWidth="1"/>
    <col min="2" max="2" width="13.5703125" style="17" customWidth="1"/>
    <col min="3" max="3" width="13.85546875" style="17" customWidth="1"/>
    <col min="4" max="4" width="16.5703125" style="17" customWidth="1"/>
    <col min="5" max="5" width="18" style="17" customWidth="1"/>
    <col min="6" max="6" width="10.85546875" style="17" bestFit="1" customWidth="1"/>
    <col min="7" max="16384" width="9.140625" style="17"/>
  </cols>
  <sheetData>
    <row r="1" spans="1:7" ht="12" x14ac:dyDescent="0.2">
      <c r="A1" s="343" t="s">
        <v>19</v>
      </c>
      <c r="B1" s="343"/>
    </row>
    <row r="2" spans="1:7" ht="18" x14ac:dyDescent="0.25">
      <c r="A2" s="49" t="s">
        <v>93</v>
      </c>
      <c r="B2" s="9"/>
      <c r="C2" s="9"/>
      <c r="D2" s="9"/>
      <c r="E2" s="9"/>
      <c r="F2" s="18"/>
    </row>
    <row r="3" spans="1:7" ht="15.75" x14ac:dyDescent="0.25">
      <c r="A3" s="7" t="s">
        <v>94</v>
      </c>
      <c r="B3" s="151"/>
      <c r="C3" s="151"/>
      <c r="D3" s="151"/>
      <c r="E3" s="151"/>
    </row>
    <row r="4" spans="1:7" x14ac:dyDescent="0.2">
      <c r="A4" s="43"/>
    </row>
    <row r="5" spans="1:7" ht="17.25" customHeight="1" x14ac:dyDescent="0.2">
      <c r="A5" s="89"/>
      <c r="B5" s="23" t="s">
        <v>22</v>
      </c>
      <c r="C5" s="23" t="s">
        <v>23</v>
      </c>
      <c r="D5" s="23" t="s">
        <v>24</v>
      </c>
      <c r="E5" s="56" t="s">
        <v>25</v>
      </c>
    </row>
    <row r="6" spans="1:7" ht="14.25" x14ac:dyDescent="0.2">
      <c r="A6" s="32" t="s">
        <v>95</v>
      </c>
      <c r="B6" s="25"/>
      <c r="C6" s="25"/>
      <c r="D6" s="25"/>
      <c r="E6" s="57" t="s">
        <v>27</v>
      </c>
    </row>
    <row r="7" spans="1:7" ht="15" x14ac:dyDescent="0.25">
      <c r="A7" s="103" t="s">
        <v>96</v>
      </c>
      <c r="B7" s="251">
        <f t="shared" ref="B7:B12" si="0">SUM(C7:E7)</f>
        <v>2403.2200000000003</v>
      </c>
      <c r="C7" s="317" t="s">
        <v>58</v>
      </c>
      <c r="D7" s="169">
        <v>464.5</v>
      </c>
      <c r="E7" s="127">
        <v>1938.72</v>
      </c>
      <c r="F7" s="16"/>
      <c r="G7" s="334"/>
    </row>
    <row r="8" spans="1:7" ht="15" x14ac:dyDescent="0.25">
      <c r="A8" s="30" t="s">
        <v>97</v>
      </c>
      <c r="B8" s="251">
        <f t="shared" si="0"/>
        <v>8708.35</v>
      </c>
      <c r="C8" s="317" t="s">
        <v>58</v>
      </c>
      <c r="D8" s="169">
        <v>2074</v>
      </c>
      <c r="E8" s="127">
        <v>6634.35</v>
      </c>
      <c r="F8" s="16"/>
      <c r="G8" s="334"/>
    </row>
    <row r="9" spans="1:7" ht="15" x14ac:dyDescent="0.25">
      <c r="A9" s="30" t="s">
        <v>98</v>
      </c>
      <c r="B9" s="251">
        <f t="shared" si="0"/>
        <v>7343.1299999999992</v>
      </c>
      <c r="C9" s="317" t="s">
        <v>58</v>
      </c>
      <c r="D9" s="169">
        <v>3072.9</v>
      </c>
      <c r="E9" s="127">
        <v>4270.2299999999996</v>
      </c>
      <c r="F9" s="16"/>
      <c r="G9" s="334"/>
    </row>
    <row r="10" spans="1:7" ht="15" x14ac:dyDescent="0.25">
      <c r="A10" s="30" t="s">
        <v>99</v>
      </c>
      <c r="B10" s="251">
        <f t="shared" si="0"/>
        <v>8226.36</v>
      </c>
      <c r="C10" s="317" t="s">
        <v>58</v>
      </c>
      <c r="D10" s="169">
        <v>5189</v>
      </c>
      <c r="E10" s="127">
        <v>3037.36</v>
      </c>
      <c r="F10" s="16"/>
      <c r="G10" s="334"/>
    </row>
    <row r="11" spans="1:7" ht="15" x14ac:dyDescent="0.25">
      <c r="A11" s="30" t="s">
        <v>100</v>
      </c>
      <c r="B11" s="251">
        <f t="shared" si="0"/>
        <v>10015.31</v>
      </c>
      <c r="C11" s="317" t="s">
        <v>58</v>
      </c>
      <c r="D11" s="169">
        <v>2109.6</v>
      </c>
      <c r="E11" s="127">
        <v>7905.71</v>
      </c>
      <c r="F11" s="16"/>
      <c r="G11" s="334"/>
    </row>
    <row r="12" spans="1:7" ht="15" x14ac:dyDescent="0.25">
      <c r="A12" s="103" t="s">
        <v>101</v>
      </c>
      <c r="B12" s="251">
        <f t="shared" si="0"/>
        <v>2750.12</v>
      </c>
      <c r="C12" s="317" t="s">
        <v>58</v>
      </c>
      <c r="D12" s="169">
        <v>2218.6999999999998</v>
      </c>
      <c r="E12" s="127">
        <v>531.41999999999996</v>
      </c>
      <c r="F12" s="16"/>
      <c r="G12" s="334"/>
    </row>
    <row r="13" spans="1:7" ht="12.75" x14ac:dyDescent="0.2">
      <c r="A13" s="30" t="s">
        <v>102</v>
      </c>
      <c r="B13" s="317">
        <f>C13</f>
        <v>36506.9</v>
      </c>
      <c r="C13" s="169">
        <v>36506.9</v>
      </c>
      <c r="D13" s="183" t="s">
        <v>72</v>
      </c>
      <c r="E13" s="171" t="s">
        <v>72</v>
      </c>
      <c r="F13" s="16"/>
    </row>
    <row r="14" spans="1:7" ht="12.75" x14ac:dyDescent="0.2">
      <c r="A14" s="31" t="s">
        <v>22</v>
      </c>
      <c r="B14" s="294">
        <f>SUM(C14:E14)</f>
        <v>75953.39</v>
      </c>
      <c r="C14" s="318">
        <f>SUM(C7:C13)</f>
        <v>36506.9</v>
      </c>
      <c r="D14" s="172">
        <f>SUM(D7:D13)</f>
        <v>15128.7</v>
      </c>
      <c r="E14" s="172">
        <f>SUM(E7:E13)</f>
        <v>24317.789999999997</v>
      </c>
      <c r="F14" s="152"/>
      <c r="G14" s="16"/>
    </row>
    <row r="15" spans="1:7" ht="12.75" x14ac:dyDescent="0.2">
      <c r="A15" s="44"/>
      <c r="B15" s="412"/>
      <c r="C15" s="412"/>
      <c r="D15" s="210"/>
      <c r="E15" s="210"/>
      <c r="F15" s="152"/>
      <c r="G15" s="16"/>
    </row>
    <row r="16" spans="1:7" ht="12.75" x14ac:dyDescent="0.2">
      <c r="A16" s="17" t="s">
        <v>32</v>
      </c>
      <c r="B16" s="19"/>
      <c r="C16" s="19"/>
      <c r="D16" s="19"/>
      <c r="E16" s="19"/>
    </row>
    <row r="17" spans="1:1" x14ac:dyDescent="0.2">
      <c r="A17" s="258" t="s">
        <v>33</v>
      </c>
    </row>
    <row r="19" spans="1:1" ht="12.75" x14ac:dyDescent="0.2">
      <c r="A19" s="167" t="s">
        <v>34</v>
      </c>
    </row>
  </sheetData>
  <phoneticPr fontId="0" type="noConversion"/>
  <hyperlinks>
    <hyperlink ref="A19" location="Innhold!A1" display="Innhold" xr:uid="{00000000-0004-0000-0500-000000000000}"/>
  </hyperlink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14 B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J23"/>
  <sheetViews>
    <sheetView showGridLines="0" zoomScaleNormal="100" workbookViewId="0">
      <selection sqref="A1:I19"/>
    </sheetView>
  </sheetViews>
  <sheetFormatPr baseColWidth="10" defaultColWidth="9.140625" defaultRowHeight="11.25" x14ac:dyDescent="0.2"/>
  <cols>
    <col min="1" max="1" width="37.85546875" style="3" customWidth="1"/>
    <col min="2" max="2" width="11.5703125" style="3" customWidth="1"/>
    <col min="3" max="3" width="15.140625" style="3" customWidth="1"/>
    <col min="4" max="4" width="15" style="3" customWidth="1"/>
    <col min="5" max="5" width="17.42578125" style="3" customWidth="1"/>
    <col min="6" max="7" width="11.5703125" style="3" customWidth="1"/>
    <col min="8" max="8" width="15.42578125" style="3" customWidth="1"/>
    <col min="9" max="16384" width="9.140625" style="3"/>
  </cols>
  <sheetData>
    <row r="1" spans="1:10" ht="12" x14ac:dyDescent="0.2">
      <c r="A1" s="343" t="s">
        <v>19</v>
      </c>
      <c r="B1" s="343"/>
    </row>
    <row r="2" spans="1:10" s="2" customFormat="1" ht="18" x14ac:dyDescent="0.25">
      <c r="A2" s="50" t="s">
        <v>103</v>
      </c>
    </row>
    <row r="3" spans="1:10" s="4" customFormat="1" ht="15.75" x14ac:dyDescent="0.25">
      <c r="A3" s="1" t="s">
        <v>104</v>
      </c>
      <c r="B3" s="2"/>
      <c r="C3" s="2"/>
      <c r="D3" s="2"/>
      <c r="E3" s="2"/>
      <c r="F3" s="2"/>
      <c r="G3" s="2"/>
      <c r="H3" s="2"/>
    </row>
    <row r="5" spans="1:10" ht="14.25" x14ac:dyDescent="0.2">
      <c r="A5" s="90"/>
      <c r="B5" s="449" t="s">
        <v>22</v>
      </c>
      <c r="C5" s="449" t="s">
        <v>39</v>
      </c>
      <c r="D5" s="451" t="s">
        <v>37</v>
      </c>
      <c r="E5" s="452"/>
      <c r="F5" s="449" t="s">
        <v>105</v>
      </c>
      <c r="G5" s="92" t="s">
        <v>38</v>
      </c>
    </row>
    <row r="6" spans="1:10" ht="14.25" x14ac:dyDescent="0.2">
      <c r="A6" s="93"/>
      <c r="B6" s="450"/>
      <c r="C6" s="450"/>
      <c r="D6" s="91" t="s">
        <v>67</v>
      </c>
      <c r="E6" s="24" t="s">
        <v>40</v>
      </c>
      <c r="F6" s="450"/>
      <c r="G6" s="95"/>
    </row>
    <row r="7" spans="1:10" ht="14.25" x14ac:dyDescent="0.2">
      <c r="A7" s="96" t="s">
        <v>95</v>
      </c>
      <c r="B7" s="97"/>
      <c r="C7" s="97"/>
      <c r="D7" s="97"/>
      <c r="E7" s="25" t="s">
        <v>45</v>
      </c>
      <c r="F7" s="97"/>
      <c r="G7" s="98"/>
    </row>
    <row r="8" spans="1:10" ht="12.75" x14ac:dyDescent="0.2">
      <c r="A8" s="134" t="s">
        <v>96</v>
      </c>
      <c r="B8" s="226">
        <f>SUM(C8:G8)</f>
        <v>2403</v>
      </c>
      <c r="C8" s="227">
        <v>8</v>
      </c>
      <c r="D8" s="224">
        <v>293</v>
      </c>
      <c r="E8" s="224">
        <v>1965</v>
      </c>
      <c r="F8" s="224">
        <v>37</v>
      </c>
      <c r="G8" s="228">
        <v>100</v>
      </c>
      <c r="J8" s="124"/>
    </row>
    <row r="9" spans="1:10" ht="12.75" x14ac:dyDescent="0.2">
      <c r="A9" s="99" t="s">
        <v>97</v>
      </c>
      <c r="B9" s="226">
        <f t="shared" ref="B9:B13" si="0">SUM(C9:G9)</f>
        <v>8709</v>
      </c>
      <c r="C9" s="224">
        <v>206</v>
      </c>
      <c r="D9" s="224">
        <v>1612</v>
      </c>
      <c r="E9" s="224">
        <v>6009</v>
      </c>
      <c r="F9" s="224">
        <v>532</v>
      </c>
      <c r="G9" s="228">
        <v>350</v>
      </c>
      <c r="J9" s="124"/>
    </row>
    <row r="10" spans="1:10" ht="12.75" x14ac:dyDescent="0.2">
      <c r="A10" s="99" t="s">
        <v>98</v>
      </c>
      <c r="B10" s="226">
        <f t="shared" si="0"/>
        <v>7343</v>
      </c>
      <c r="C10" s="224">
        <v>569</v>
      </c>
      <c r="D10" s="224">
        <v>2035</v>
      </c>
      <c r="E10" s="224">
        <v>3884</v>
      </c>
      <c r="F10" s="224">
        <v>152</v>
      </c>
      <c r="G10" s="228">
        <v>703</v>
      </c>
      <c r="J10" s="124"/>
    </row>
    <row r="11" spans="1:10" ht="12.75" x14ac:dyDescent="0.2">
      <c r="A11" s="99" t="s">
        <v>99</v>
      </c>
      <c r="B11" s="226">
        <f t="shared" si="0"/>
        <v>8227</v>
      </c>
      <c r="C11" s="224">
        <v>1859</v>
      </c>
      <c r="D11" s="224">
        <v>2265</v>
      </c>
      <c r="E11" s="224">
        <v>3154</v>
      </c>
      <c r="F11" s="224">
        <v>102</v>
      </c>
      <c r="G11" s="228">
        <v>847</v>
      </c>
      <c r="J11" s="124"/>
    </row>
    <row r="12" spans="1:10" ht="12.75" x14ac:dyDescent="0.2">
      <c r="A12" s="99" t="s">
        <v>100</v>
      </c>
      <c r="B12" s="226">
        <f t="shared" si="0"/>
        <v>10015</v>
      </c>
      <c r="C12" s="224">
        <v>231</v>
      </c>
      <c r="D12" s="224">
        <v>1109</v>
      </c>
      <c r="E12" s="224">
        <v>7641</v>
      </c>
      <c r="F12" s="224">
        <v>701</v>
      </c>
      <c r="G12" s="228">
        <v>333</v>
      </c>
      <c r="J12" s="124"/>
    </row>
    <row r="13" spans="1:10" ht="12.75" x14ac:dyDescent="0.2">
      <c r="A13" s="99" t="s">
        <v>101</v>
      </c>
      <c r="B13" s="226">
        <f t="shared" si="0"/>
        <v>2750</v>
      </c>
      <c r="C13" s="224">
        <v>274</v>
      </c>
      <c r="D13" s="224">
        <v>537</v>
      </c>
      <c r="E13" s="224">
        <v>1790</v>
      </c>
      <c r="F13" s="224">
        <v>51</v>
      </c>
      <c r="G13" s="228">
        <v>98</v>
      </c>
      <c r="J13" s="124"/>
    </row>
    <row r="14" spans="1:10" ht="12.75" x14ac:dyDescent="0.2">
      <c r="A14" s="100" t="s">
        <v>22</v>
      </c>
      <c r="B14" s="229">
        <f>SUM(C14:G14)</f>
        <v>39447</v>
      </c>
      <c r="C14" s="229">
        <f>SUM(C8:C13)</f>
        <v>3147</v>
      </c>
      <c r="D14" s="229">
        <f>SUM(D8:D13)</f>
        <v>7851</v>
      </c>
      <c r="E14" s="229">
        <f>SUM(E8:E13)</f>
        <v>24443</v>
      </c>
      <c r="F14" s="229">
        <f>SUM(F8:F13)</f>
        <v>1575</v>
      </c>
      <c r="G14" s="230">
        <f>SUM(G8:G13)</f>
        <v>2431</v>
      </c>
      <c r="J14" s="124"/>
    </row>
    <row r="15" spans="1:10" ht="12.75" x14ac:dyDescent="0.2">
      <c r="A15" s="4"/>
      <c r="B15" s="101"/>
      <c r="C15" s="210"/>
      <c r="D15" s="210"/>
      <c r="E15" s="210"/>
      <c r="F15" s="101"/>
      <c r="G15" s="101"/>
      <c r="J15" s="124"/>
    </row>
    <row r="16" spans="1:10" ht="12.75" x14ac:dyDescent="0.2">
      <c r="A16" s="258" t="s">
        <v>33</v>
      </c>
      <c r="B16" s="258"/>
      <c r="C16" s="47"/>
      <c r="D16" s="48"/>
      <c r="E16" s="102"/>
      <c r="F16" s="102"/>
      <c r="G16" s="102"/>
    </row>
    <row r="17" spans="1:9" x14ac:dyDescent="0.2">
      <c r="B17" s="222"/>
    </row>
    <row r="18" spans="1:9" ht="12.75" x14ac:dyDescent="0.2">
      <c r="A18" s="167" t="s">
        <v>34</v>
      </c>
      <c r="B18" s="222"/>
      <c r="E18" s="188"/>
    </row>
    <row r="19" spans="1:9" ht="12.75" x14ac:dyDescent="0.2">
      <c r="A19" s="149"/>
      <c r="B19" s="223"/>
      <c r="C19" s="113"/>
      <c r="D19" s="113"/>
      <c r="E19" s="189"/>
      <c r="F19" s="113"/>
      <c r="G19" s="113"/>
      <c r="H19" s="113"/>
      <c r="I19" s="113"/>
    </row>
    <row r="20" spans="1:9" x14ac:dyDescent="0.2">
      <c r="B20" s="222"/>
    </row>
    <row r="21" spans="1:9" x14ac:dyDescent="0.2">
      <c r="B21" s="222"/>
    </row>
    <row r="22" spans="1:9" x14ac:dyDescent="0.2">
      <c r="B22" s="222"/>
    </row>
    <row r="23" spans="1:9" x14ac:dyDescent="0.2">
      <c r="B23" s="222"/>
    </row>
  </sheetData>
  <mergeCells count="4">
    <mergeCell ref="B5:B6"/>
    <mergeCell ref="C5:C6"/>
    <mergeCell ref="D5:E5"/>
    <mergeCell ref="F5:F6"/>
  </mergeCells>
  <phoneticPr fontId="0" type="noConversion"/>
  <hyperlinks>
    <hyperlink ref="A18" location="Innhold!A1" display="Innhold" xr:uid="{00000000-0004-0000-0600-000000000000}"/>
  </hyperlinks>
  <pageMargins left="0.57999999999999996" right="0.17" top="0.984251969" bottom="0.984251969" header="0.5" footer="0.5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J21"/>
  <sheetViews>
    <sheetView showGridLines="0" zoomScaleNormal="100" workbookViewId="0">
      <selection sqref="A1:I16"/>
    </sheetView>
  </sheetViews>
  <sheetFormatPr baseColWidth="10" defaultColWidth="9.140625" defaultRowHeight="11.25" x14ac:dyDescent="0.2"/>
  <cols>
    <col min="1" max="1" width="31" style="3" customWidth="1"/>
    <col min="2" max="3" width="11.140625" style="115" customWidth="1"/>
    <col min="4" max="4" width="13" style="3" customWidth="1"/>
    <col min="5" max="5" width="11.5703125" style="3" customWidth="1"/>
    <col min="6" max="6" width="13.5703125" style="3" customWidth="1"/>
    <col min="7" max="7" width="11.85546875" style="3" customWidth="1"/>
    <col min="8" max="8" width="12.42578125" style="3" customWidth="1"/>
    <col min="9" max="9" width="11.140625" style="3" customWidth="1"/>
    <col min="10" max="10" width="15.140625" style="3" customWidth="1"/>
    <col min="11" max="16384" width="9.140625" style="3"/>
  </cols>
  <sheetData>
    <row r="1" spans="1:10" ht="12" x14ac:dyDescent="0.2">
      <c r="A1" s="343" t="s">
        <v>19</v>
      </c>
      <c r="B1" s="343"/>
    </row>
    <row r="2" spans="1:10" ht="18" x14ac:dyDescent="0.25">
      <c r="A2" s="116" t="s">
        <v>106</v>
      </c>
      <c r="B2" s="219"/>
      <c r="C2" s="219"/>
      <c r="D2" s="105"/>
      <c r="E2" s="105"/>
      <c r="F2" s="105"/>
      <c r="G2" s="105"/>
      <c r="H2" s="105"/>
    </row>
    <row r="3" spans="1:10" ht="15.75" x14ac:dyDescent="0.25">
      <c r="A3" s="117" t="s">
        <v>107</v>
      </c>
      <c r="B3" s="219"/>
      <c r="C3" s="219"/>
      <c r="D3" s="105"/>
      <c r="E3" s="105"/>
      <c r="F3" s="105"/>
      <c r="G3" s="105"/>
      <c r="H3" s="105"/>
    </row>
    <row r="4" spans="1:10" ht="12.75" x14ac:dyDescent="0.2">
      <c r="A4" s="105"/>
      <c r="B4" s="219"/>
      <c r="C4" s="219"/>
      <c r="D4" s="105"/>
      <c r="E4" s="105"/>
      <c r="F4" s="105"/>
      <c r="G4" s="105"/>
      <c r="H4" s="105"/>
    </row>
    <row r="5" spans="1:10" ht="14.25" x14ac:dyDescent="0.2">
      <c r="A5" s="411"/>
      <c r="B5" s="446" t="s">
        <v>22</v>
      </c>
      <c r="C5" s="453"/>
      <c r="D5" s="447" t="s">
        <v>108</v>
      </c>
      <c r="E5" s="447"/>
      <c r="F5" s="446" t="s">
        <v>109</v>
      </c>
      <c r="G5" s="453"/>
      <c r="H5" s="447" t="s">
        <v>110</v>
      </c>
      <c r="I5" s="447"/>
      <c r="J5" s="211"/>
    </row>
    <row r="6" spans="1:10" ht="14.25" x14ac:dyDescent="0.2">
      <c r="A6" s="299" t="s">
        <v>50</v>
      </c>
      <c r="B6" s="297" t="s">
        <v>111</v>
      </c>
      <c r="C6" s="297" t="s">
        <v>112</v>
      </c>
      <c r="D6" s="297" t="s">
        <v>111</v>
      </c>
      <c r="E6" s="297" t="s">
        <v>112</v>
      </c>
      <c r="F6" s="297" t="s">
        <v>111</v>
      </c>
      <c r="G6" s="297" t="s">
        <v>112</v>
      </c>
      <c r="H6" s="298" t="s">
        <v>111</v>
      </c>
      <c r="I6" s="298" t="s">
        <v>112</v>
      </c>
    </row>
    <row r="7" spans="1:10" ht="14.25" x14ac:dyDescent="0.2">
      <c r="A7" s="141" t="s">
        <v>53</v>
      </c>
      <c r="B7" s="317">
        <v>36507</v>
      </c>
      <c r="C7" s="317">
        <v>100</v>
      </c>
      <c r="D7" s="317">
        <v>1517</v>
      </c>
      <c r="E7" s="262">
        <f>D7/B7*100</f>
        <v>4.1553674637740707</v>
      </c>
      <c r="F7" s="262">
        <v>6309</v>
      </c>
      <c r="G7" s="262">
        <f>F7/B7*100</f>
        <v>17.28161722409401</v>
      </c>
      <c r="H7" s="335">
        <v>28681</v>
      </c>
      <c r="I7" s="408">
        <f>H7/B7*100</f>
        <v>78.563015312131924</v>
      </c>
    </row>
    <row r="8" spans="1:10" ht="12.75" x14ac:dyDescent="0.2">
      <c r="A8" s="108" t="s">
        <v>24</v>
      </c>
      <c r="B8" s="241">
        <v>15128.599999999999</v>
      </c>
      <c r="C8" s="245">
        <v>100</v>
      </c>
      <c r="D8" s="241">
        <v>1876.3</v>
      </c>
      <c r="E8" s="366">
        <f t="shared" ref="E8:E9" si="0">D8/B8*100</f>
        <v>12.402337294924845</v>
      </c>
      <c r="F8" s="367">
        <v>10486</v>
      </c>
      <c r="G8" s="366">
        <f t="shared" ref="G8:G10" si="1">F8/B8*100</f>
        <v>69.312428116283073</v>
      </c>
      <c r="H8" s="368">
        <v>2766.3</v>
      </c>
      <c r="I8" s="409">
        <f t="shared" ref="I8:I10" si="2">H8/B8*100</f>
        <v>18.285234588792093</v>
      </c>
      <c r="J8" s="410"/>
    </row>
    <row r="9" spans="1:10" ht="12.75" x14ac:dyDescent="0.2">
      <c r="A9" s="108" t="s">
        <v>113</v>
      </c>
      <c r="B9" s="241">
        <v>24317.8</v>
      </c>
      <c r="C9" s="245">
        <v>100</v>
      </c>
      <c r="D9" s="241">
        <v>9722.1</v>
      </c>
      <c r="E9" s="366">
        <f t="shared" si="0"/>
        <v>39.979356685226463</v>
      </c>
      <c r="F9" s="369">
        <v>10911.1</v>
      </c>
      <c r="G9" s="366">
        <f t="shared" si="1"/>
        <v>44.868779248122777</v>
      </c>
      <c r="H9" s="370">
        <v>3684.6</v>
      </c>
      <c r="I9" s="409">
        <f t="shared" si="2"/>
        <v>15.151864066650766</v>
      </c>
      <c r="J9" s="410"/>
    </row>
    <row r="10" spans="1:10" s="4" customFormat="1" ht="12.75" x14ac:dyDescent="0.2">
      <c r="A10" s="119" t="s">
        <v>22</v>
      </c>
      <c r="B10" s="255">
        <f>SUM(B7:B9)</f>
        <v>75953.399999999994</v>
      </c>
      <c r="C10" s="119">
        <v>100</v>
      </c>
      <c r="D10" s="294">
        <f>SUM(D7:D9)</f>
        <v>13115.400000000001</v>
      </c>
      <c r="E10" s="371">
        <f>D10/B10*100</f>
        <v>17.267693085497164</v>
      </c>
      <c r="F10" s="345">
        <f>SUM(F7:F9)</f>
        <v>27706.1</v>
      </c>
      <c r="G10" s="371">
        <f t="shared" si="1"/>
        <v>36.477761364204895</v>
      </c>
      <c r="H10" s="372">
        <f>SUM(H7:H9)</f>
        <v>35131.9</v>
      </c>
      <c r="I10" s="406">
        <f t="shared" si="2"/>
        <v>46.254545550297948</v>
      </c>
      <c r="J10" s="373"/>
    </row>
    <row r="11" spans="1:10" s="4" customFormat="1" ht="12.75" x14ac:dyDescent="0.2">
      <c r="A11" s="142"/>
      <c r="B11" s="142"/>
      <c r="C11" s="142"/>
      <c r="D11" s="120"/>
      <c r="E11" s="120"/>
      <c r="F11" s="120"/>
      <c r="G11" s="120"/>
      <c r="H11" s="121"/>
    </row>
    <row r="12" spans="1:10" s="4" customFormat="1" ht="12.75" x14ac:dyDescent="0.2">
      <c r="A12" s="17" t="s">
        <v>32</v>
      </c>
      <c r="B12" s="122"/>
      <c r="C12" s="122"/>
      <c r="D12" s="2"/>
      <c r="E12" s="2"/>
      <c r="F12" s="2"/>
      <c r="G12" s="2"/>
      <c r="H12" s="2"/>
    </row>
    <row r="13" spans="1:10" x14ac:dyDescent="0.2">
      <c r="A13" s="258" t="s">
        <v>33</v>
      </c>
      <c r="B13" s="258"/>
      <c r="C13" s="258"/>
    </row>
    <row r="14" spans="1:10" ht="12.75" x14ac:dyDescent="0.2">
      <c r="D14"/>
      <c r="E14"/>
      <c r="F14"/>
      <c r="G14"/>
    </row>
    <row r="15" spans="1:10" ht="12.75" x14ac:dyDescent="0.2">
      <c r="A15" s="167" t="s">
        <v>34</v>
      </c>
      <c r="D15"/>
      <c r="E15"/>
      <c r="F15"/>
      <c r="G15"/>
    </row>
    <row r="16" spans="1:10" ht="12.75" x14ac:dyDescent="0.2">
      <c r="A16" s="123"/>
      <c r="D16"/>
      <c r="E16"/>
      <c r="F16"/>
      <c r="G16"/>
    </row>
    <row r="17" spans="4:8" x14ac:dyDescent="0.2">
      <c r="D17" s="124"/>
      <c r="E17" s="164"/>
      <c r="F17" s="125"/>
      <c r="G17" s="125"/>
    </row>
    <row r="18" spans="4:8" x14ac:dyDescent="0.2">
      <c r="D18" s="126"/>
      <c r="E18" s="164"/>
      <c r="F18" s="126"/>
      <c r="G18" s="126"/>
      <c r="H18" s="124"/>
    </row>
    <row r="19" spans="4:8" x14ac:dyDescent="0.2">
      <c r="D19" s="126"/>
      <c r="E19" s="164"/>
      <c r="F19" s="126"/>
      <c r="G19" s="126"/>
      <c r="H19" s="124"/>
    </row>
    <row r="20" spans="4:8" x14ac:dyDescent="0.2">
      <c r="D20" s="126"/>
      <c r="E20" s="164"/>
      <c r="F20" s="126"/>
      <c r="G20" s="126"/>
      <c r="H20" s="124"/>
    </row>
    <row r="21" spans="4:8" x14ac:dyDescent="0.2">
      <c r="D21" s="126"/>
      <c r="E21" s="164"/>
      <c r="F21" s="126"/>
      <c r="G21" s="126"/>
      <c r="H21" s="124"/>
    </row>
  </sheetData>
  <mergeCells count="4">
    <mergeCell ref="B5:C5"/>
    <mergeCell ref="D5:E5"/>
    <mergeCell ref="F5:G5"/>
    <mergeCell ref="H5:I5"/>
  </mergeCells>
  <phoneticPr fontId="0" type="noConversion"/>
  <hyperlinks>
    <hyperlink ref="A15" location="Innhold!A1" display="Innhold" xr:uid="{00000000-0004-0000-0700-000000000000}"/>
  </hyperlinks>
  <pageMargins left="0.78740157499999996" right="0.78740157499999996" top="0.984251969" bottom="0.984251969" header="0.5" footer="0.5"/>
  <pageSetup paperSize="9" scale="90" orientation="landscape" r:id="rId1"/>
  <headerFooter alignWithMargins="0"/>
  <ignoredErrors>
    <ignoredError sqref="G10 E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U29"/>
  <sheetViews>
    <sheetView showGridLines="0" zoomScaleNormal="100" workbookViewId="0">
      <selection sqref="A1:F15"/>
    </sheetView>
  </sheetViews>
  <sheetFormatPr baseColWidth="10" defaultColWidth="9.140625" defaultRowHeight="11.25" x14ac:dyDescent="0.2"/>
  <cols>
    <col min="1" max="1" width="41.5703125" style="17" customWidth="1"/>
    <col min="2" max="4" width="16.42578125" style="17" customWidth="1"/>
    <col min="5" max="5" width="18" style="17" customWidth="1"/>
    <col min="6" max="6" width="17.5703125" style="17" customWidth="1"/>
    <col min="7" max="7" width="18.42578125" style="17" customWidth="1"/>
    <col min="8" max="8" width="9.140625" style="17"/>
    <col min="9" max="9" width="14.42578125" style="17" customWidth="1"/>
    <col min="10" max="11" width="9.140625" style="17"/>
    <col min="12" max="12" width="11" style="17" customWidth="1"/>
    <col min="13" max="16384" width="9.140625" style="17"/>
  </cols>
  <sheetData>
    <row r="1" spans="1:21" ht="12" x14ac:dyDescent="0.2">
      <c r="A1" s="343" t="s">
        <v>249</v>
      </c>
    </row>
    <row r="2" spans="1:21" ht="18" x14ac:dyDescent="0.25">
      <c r="A2" s="69" t="s">
        <v>115</v>
      </c>
      <c r="B2" s="9"/>
      <c r="C2" s="9"/>
      <c r="D2" s="9"/>
      <c r="E2" s="9"/>
      <c r="F2" s="9"/>
    </row>
    <row r="3" spans="1:21" ht="15.75" x14ac:dyDescent="0.25">
      <c r="A3" s="7" t="s">
        <v>116</v>
      </c>
      <c r="B3" s="9"/>
      <c r="C3" s="9"/>
      <c r="D3" s="9"/>
      <c r="E3" s="9"/>
      <c r="F3" s="9"/>
    </row>
    <row r="4" spans="1:21" ht="12.75" x14ac:dyDescent="0.2">
      <c r="A4" s="9"/>
      <c r="B4" s="9"/>
      <c r="C4" s="9"/>
      <c r="D4" s="9"/>
      <c r="E4" s="9"/>
      <c r="F4" s="151"/>
    </row>
    <row r="5" spans="1:21" s="20" customFormat="1" ht="28.5" x14ac:dyDescent="0.25">
      <c r="A5" s="185" t="s">
        <v>117</v>
      </c>
      <c r="B5" s="186" t="s">
        <v>22</v>
      </c>
      <c r="C5" s="186" t="s">
        <v>118</v>
      </c>
      <c r="D5" s="186" t="s">
        <v>24</v>
      </c>
      <c r="E5" s="118" t="s">
        <v>113</v>
      </c>
      <c r="F5" s="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2.75" x14ac:dyDescent="0.2">
      <c r="A6" s="184" t="s">
        <v>119</v>
      </c>
      <c r="B6" s="348">
        <f>SUM(C6:E6)</f>
        <v>24066.9</v>
      </c>
      <c r="C6" s="348">
        <v>20170.400000000001</v>
      </c>
      <c r="D6" s="348">
        <v>1227.2</v>
      </c>
      <c r="E6" s="228">
        <v>2669.3</v>
      </c>
      <c r="F6" s="190"/>
    </row>
    <row r="7" spans="1:21" s="21" customFormat="1" ht="12.75" x14ac:dyDescent="0.2">
      <c r="A7" s="47" t="s">
        <v>120</v>
      </c>
      <c r="B7" s="349">
        <f t="shared" ref="B7:B9" si="0">SUM(C7:E7)</f>
        <v>5743.69</v>
      </c>
      <c r="C7" s="349">
        <v>2386</v>
      </c>
      <c r="D7" s="349">
        <v>953.2</v>
      </c>
      <c r="E7" s="228">
        <v>2404.4899999999998</v>
      </c>
      <c r="F7" s="148"/>
    </row>
    <row r="8" spans="1:21" ht="15" x14ac:dyDescent="0.25">
      <c r="A8" s="47" t="s">
        <v>121</v>
      </c>
      <c r="B8" s="349">
        <f t="shared" si="0"/>
        <v>2856.5</v>
      </c>
      <c r="C8" s="349">
        <v>2000.1</v>
      </c>
      <c r="D8" s="349">
        <v>321.5</v>
      </c>
      <c r="E8" s="350">
        <v>534.9</v>
      </c>
      <c r="F8" s="52"/>
      <c r="H8" s="397"/>
      <c r="I8" s="398"/>
      <c r="K8" s="397"/>
      <c r="L8" s="398"/>
    </row>
    <row r="9" spans="1:21" ht="15" x14ac:dyDescent="0.25">
      <c r="A9" s="47" t="s">
        <v>122</v>
      </c>
      <c r="B9" s="349">
        <f t="shared" si="0"/>
        <v>932.7</v>
      </c>
      <c r="C9" s="349">
        <v>318.39999999999998</v>
      </c>
      <c r="D9" s="349">
        <v>153.80000000000001</v>
      </c>
      <c r="E9" s="350">
        <v>460.5</v>
      </c>
      <c r="F9" s="53"/>
      <c r="H9" s="397"/>
      <c r="I9" s="398"/>
      <c r="K9" s="397"/>
      <c r="L9" s="398"/>
    </row>
    <row r="10" spans="1:21" s="18" customFormat="1" ht="15" x14ac:dyDescent="0.25">
      <c r="A10" s="104"/>
      <c r="B10" s="109"/>
      <c r="C10" s="54"/>
      <c r="D10" s="54"/>
      <c r="E10" s="54"/>
      <c r="F10" s="54"/>
      <c r="H10" s="397"/>
      <c r="I10" s="398"/>
      <c r="K10" s="397"/>
      <c r="L10" s="398"/>
    </row>
    <row r="11" spans="1:21" s="18" customFormat="1" ht="15" x14ac:dyDescent="0.25">
      <c r="A11" s="70" t="s">
        <v>123</v>
      </c>
      <c r="B11" s="19"/>
      <c r="C11" s="19"/>
      <c r="D11" s="19"/>
      <c r="E11" s="19"/>
      <c r="F11" s="151"/>
      <c r="H11" s="397"/>
      <c r="I11" s="398"/>
      <c r="K11" s="397"/>
      <c r="L11" s="398"/>
    </row>
    <row r="12" spans="1:21" s="18" customFormat="1" ht="12.75" x14ac:dyDescent="0.2">
      <c r="A12" s="17" t="s">
        <v>124</v>
      </c>
      <c r="B12" s="19"/>
      <c r="C12" s="19"/>
      <c r="D12" s="19"/>
      <c r="E12" s="19"/>
      <c r="F12" s="151"/>
    </row>
    <row r="13" spans="1:21" ht="12.75" x14ac:dyDescent="0.2">
      <c r="A13" s="258" t="s">
        <v>33</v>
      </c>
      <c r="B13" s="258"/>
      <c r="C13" s="429"/>
      <c r="D13" s="161"/>
      <c r="E13" s="161"/>
    </row>
    <row r="14" spans="1:21" ht="12.75" x14ac:dyDescent="0.2">
      <c r="B14" s="46"/>
      <c r="C14" s="16"/>
      <c r="D14" s="16"/>
      <c r="E14" s="16"/>
    </row>
    <row r="15" spans="1:21" ht="12.75" x14ac:dyDescent="0.2">
      <c r="A15" s="167" t="s">
        <v>34</v>
      </c>
      <c r="B15" s="16"/>
    </row>
    <row r="16" spans="1:21" ht="12.75" x14ac:dyDescent="0.2">
      <c r="C16" s="107"/>
      <c r="D16"/>
      <c r="E16"/>
      <c r="F16"/>
    </row>
    <row r="17" spans="1:6" ht="15" x14ac:dyDescent="0.2">
      <c r="A17" s="72"/>
      <c r="B17"/>
      <c r="C17"/>
      <c r="D17"/>
      <c r="E17"/>
      <c r="F17" s="402"/>
    </row>
    <row r="18" spans="1:6" ht="15" x14ac:dyDescent="0.2">
      <c r="B18"/>
      <c r="C18"/>
      <c r="D18"/>
      <c r="E18"/>
      <c r="F18" s="403"/>
    </row>
    <row r="19" spans="1:6" ht="15" x14ac:dyDescent="0.2">
      <c r="B19"/>
      <c r="C19"/>
      <c r="D19"/>
      <c r="E19"/>
      <c r="F19" s="402"/>
    </row>
    <row r="20" spans="1:6" ht="15" x14ac:dyDescent="0.2">
      <c r="B20"/>
      <c r="C20"/>
      <c r="D20"/>
      <c r="E20"/>
      <c r="F20" s="403"/>
    </row>
    <row r="21" spans="1:6" ht="12.75" x14ac:dyDescent="0.2">
      <c r="B21"/>
      <c r="C21"/>
      <c r="D21"/>
      <c r="E21" s="404"/>
      <c r="F21"/>
    </row>
    <row r="22" spans="1:6" ht="12.75" x14ac:dyDescent="0.2">
      <c r="B22"/>
      <c r="C22"/>
      <c r="D22"/>
      <c r="E22" s="404"/>
      <c r="F22"/>
    </row>
    <row r="23" spans="1:6" ht="15" x14ac:dyDescent="0.2">
      <c r="D23" s="147"/>
      <c r="E23" s="147"/>
      <c r="F23" s="402"/>
    </row>
    <row r="24" spans="1:6" ht="15" x14ac:dyDescent="0.2">
      <c r="C24" s="147"/>
      <c r="D24" s="147"/>
      <c r="E24" s="147"/>
      <c r="F24" s="402"/>
    </row>
    <row r="25" spans="1:6" ht="15" x14ac:dyDescent="0.2">
      <c r="C25" s="147"/>
      <c r="D25" s="147"/>
      <c r="E25" s="147"/>
      <c r="F25" s="402"/>
    </row>
    <row r="26" spans="1:6" ht="15" x14ac:dyDescent="0.2">
      <c r="C26" s="147"/>
      <c r="D26" s="147"/>
      <c r="E26" s="147"/>
      <c r="F26" s="402"/>
    </row>
    <row r="27" spans="1:6" ht="15" x14ac:dyDescent="0.2">
      <c r="C27" s="147"/>
      <c r="D27" s="147"/>
      <c r="E27" s="147"/>
      <c r="F27" s="403"/>
    </row>
    <row r="28" spans="1:6" ht="15" x14ac:dyDescent="0.2">
      <c r="C28" s="147"/>
      <c r="D28" s="147"/>
      <c r="E28" s="147"/>
      <c r="F28" s="402"/>
    </row>
    <row r="29" spans="1:6" ht="15" x14ac:dyDescent="0.2">
      <c r="D29" s="147"/>
      <c r="E29" s="147"/>
      <c r="F29" s="402"/>
    </row>
  </sheetData>
  <phoneticPr fontId="0" type="noConversion"/>
  <hyperlinks>
    <hyperlink ref="A15" location="Innhold!A1" display="Innhold" xr:uid="{00000000-0004-0000-08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3" ma:contentTypeDescription="Create a new document." ma:contentTypeScope="" ma:versionID="61b9bc44fc6a1097258e4b025d191e57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3b518e566e35dfa0d8adf9fdb7269b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09A86-4569-436C-B9C5-776C81F075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2C0F5-FAC8-4DA9-9746-05CA2B56B55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f99d5c4-b9f2-49ea-be39-e160b64a2a8f"/>
    <ds:schemaRef ds:uri="http://purl.org/dc/dcmitype/"/>
    <ds:schemaRef ds:uri="http://purl.org/dc/terms/"/>
    <ds:schemaRef ds:uri="54f8c99b-f2b5-46dc-87de-a4b4c4476c4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162A89-FC78-4419-B28E-DE7A5D696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A.2.1</vt:lpstr>
      <vt:lpstr>A.2.2</vt:lpstr>
      <vt:lpstr>A.2.3</vt:lpstr>
      <vt:lpstr>A.2.4</vt:lpstr>
      <vt:lpstr>A.2.5</vt:lpstr>
      <vt:lpstr>A.2.6</vt:lpstr>
      <vt:lpstr>A.2.7</vt:lpstr>
      <vt:lpstr>A.2.8</vt:lpstr>
      <vt:lpstr>A.2.9</vt:lpstr>
      <vt:lpstr>A.2.10</vt:lpstr>
      <vt:lpstr>A.2.11</vt:lpstr>
      <vt:lpstr>A.2.12</vt:lpstr>
      <vt:lpstr>A.2.13</vt:lpstr>
      <vt:lpstr>A.2.14</vt:lpstr>
      <vt:lpstr>A.2.15</vt:lpstr>
      <vt:lpstr>A.2.1!Utskriftsområde</vt:lpstr>
      <vt:lpstr>A.2.10!Utskriftsområde</vt:lpstr>
      <vt:lpstr>A.2.11!Utskriftsområde</vt:lpstr>
      <vt:lpstr>A.2.12!Utskriftsområde</vt:lpstr>
      <vt:lpstr>A.2.13!Utskriftsområde</vt:lpstr>
      <vt:lpstr>A.2.14!Utskriftsområde</vt:lpstr>
      <vt:lpstr>A.2.15!Utskriftsområde</vt:lpstr>
      <vt:lpstr>A.2.2!Utskriftsområde</vt:lpstr>
      <vt:lpstr>A.2.3!Utskriftsområde</vt:lpstr>
      <vt:lpstr>A.2.4!Utskriftsområde</vt:lpstr>
      <vt:lpstr>A.2.5!Utskriftsområde</vt:lpstr>
      <vt:lpstr>A.2.6!Utskriftsområde</vt:lpstr>
      <vt:lpstr>A.2.7!Utskriftsområde</vt:lpstr>
      <vt:lpstr>A.2.8!Utskriftsområde</vt:lpstr>
      <vt:lpstr>A.2.9!Utskriftsområde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2023-06-19T13:00:32Z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2023-06-13T13:17:06Z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91842963-82ed-4e8f-aeeb-902beae0e990</vt:lpwstr>
  </property>
  <property fmtid="{D5CDD505-2E9C-101B-9397-08002B2CF9AE}" pid="10" name="MSIP_Label_c57cc846-0bc0-43b9-8353-a5d3a5c07e06_ContentBits">
    <vt:lpwstr>0</vt:lpwstr>
  </property>
</Properties>
</file>