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4/Tabelldel 2024/"/>
    </mc:Choice>
  </mc:AlternateContent>
  <xr:revisionPtr revIDLastSave="64" documentId="13_ncr:1_{FC3F2FB8-8C66-403F-9BDD-F49FE3CD3644}" xr6:coauthVersionLast="47" xr6:coauthVersionMax="47" xr10:uidLastSave="{E1389640-BD06-4B1B-A4D6-D9575FCA609F}"/>
  <bookViews>
    <workbookView xWindow="28680" yWindow="-120" windowWidth="29040" windowHeight="17790" activeTab="7" xr2:uid="{00000000-000D-0000-FFFF-FFFF00000000}"/>
  </bookViews>
  <sheets>
    <sheet name="Innhold" sheetId="10" r:id="rId1"/>
    <sheet name="A.8.1" sheetId="6" r:id="rId2"/>
    <sheet name="A.8.2" sheetId="2" r:id="rId3"/>
    <sheet name="A.8.3" sheetId="7" r:id="rId4"/>
    <sheet name="A.8.4" sheetId="3" r:id="rId5"/>
    <sheet name="A.8.5" sheetId="8" r:id="rId6"/>
    <sheet name="A.8.6" sheetId="9" r:id="rId7"/>
    <sheet name="A.8.7" sheetId="11" r:id="rId8"/>
  </sheets>
  <definedNames>
    <definedName name="_xlnm.Print_Area" localSheetId="1">'A.8.1'!$A$1:$H$17</definedName>
    <definedName name="_xlnm.Print_Area" localSheetId="2">'A.8.2'!$A$1:$K$19</definedName>
    <definedName name="_xlnm.Print_Area" localSheetId="3">'A.8.3'!$A$1:$H$23</definedName>
    <definedName name="_xlnm.Print_Area" localSheetId="4">'A.8.4'!$A$1:$K$24</definedName>
    <definedName name="_xlnm.Print_Area" localSheetId="5">'A.8.5'!$A$1:$E$16</definedName>
    <definedName name="_xlnm.Print_Area" localSheetId="6">'A.8.6'!$A$1:$E$24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F8" i="11"/>
  <c r="F9" i="11"/>
  <c r="I9" i="11" s="1"/>
  <c r="F10" i="11"/>
  <c r="I10" i="11" s="1"/>
  <c r="F7" i="11"/>
  <c r="I7" i="11" s="1"/>
  <c r="F13" i="11"/>
  <c r="F12" i="11"/>
  <c r="B13" i="11"/>
  <c r="E13" i="11" s="1"/>
  <c r="B12" i="11"/>
  <c r="E12" i="11" s="1"/>
  <c r="H11" i="11"/>
  <c r="H14" i="11" s="1"/>
  <c r="G11" i="11"/>
  <c r="G14" i="11" s="1"/>
  <c r="C11" i="11"/>
  <c r="C14" i="11" s="1"/>
  <c r="D11" i="11"/>
  <c r="D14" i="11" s="1"/>
  <c r="B8" i="11"/>
  <c r="E8" i="11" s="1"/>
  <c r="B9" i="11"/>
  <c r="E9" i="11" s="1"/>
  <c r="B10" i="11"/>
  <c r="E10" i="11" s="1"/>
  <c r="I8" i="11"/>
  <c r="I13" i="11"/>
  <c r="B7" i="11"/>
  <c r="C11" i="9"/>
  <c r="C14" i="9" s="1"/>
  <c r="D11" i="9"/>
  <c r="D14" i="9" s="1"/>
  <c r="E11" i="9"/>
  <c r="E14" i="9" s="1"/>
  <c r="B11" i="9"/>
  <c r="B14" i="9" s="1"/>
  <c r="C10" i="8"/>
  <c r="D10" i="8"/>
  <c r="E10" i="8"/>
  <c r="B10" i="8"/>
  <c r="F15" i="3"/>
  <c r="F14" i="3"/>
  <c r="D13" i="3"/>
  <c r="D16" i="3" s="1"/>
  <c r="E13" i="3"/>
  <c r="E16" i="3" s="1"/>
  <c r="G13" i="3"/>
  <c r="G16" i="3" s="1"/>
  <c r="H13" i="3"/>
  <c r="H16" i="3" s="1"/>
  <c r="I13" i="3"/>
  <c r="I16" i="3" s="1"/>
  <c r="J13" i="3"/>
  <c r="J16" i="3" s="1"/>
  <c r="K13" i="3"/>
  <c r="K16" i="3" s="1"/>
  <c r="F10" i="3"/>
  <c r="F11" i="3"/>
  <c r="F12" i="3"/>
  <c r="F13" i="3" s="1"/>
  <c r="F16" i="3" s="1"/>
  <c r="F9" i="3"/>
  <c r="C15" i="3"/>
  <c r="C14" i="3"/>
  <c r="C10" i="3"/>
  <c r="B10" i="3" s="1"/>
  <c r="C11" i="3"/>
  <c r="C12" i="3"/>
  <c r="C9" i="3"/>
  <c r="D11" i="6"/>
  <c r="E11" i="6"/>
  <c r="G11" i="6"/>
  <c r="H11" i="6"/>
  <c r="F9" i="6"/>
  <c r="F10" i="6"/>
  <c r="F8" i="6"/>
  <c r="C9" i="6"/>
  <c r="C10" i="6"/>
  <c r="C8" i="6"/>
  <c r="D12" i="2"/>
  <c r="E12" i="2"/>
  <c r="G12" i="2"/>
  <c r="H12" i="2"/>
  <c r="I12" i="2"/>
  <c r="J12" i="2"/>
  <c r="K12" i="2"/>
  <c r="F10" i="2"/>
  <c r="F11" i="2"/>
  <c r="F9" i="2"/>
  <c r="C10" i="2"/>
  <c r="C11" i="2"/>
  <c r="C9" i="2"/>
  <c r="C8" i="7"/>
  <c r="C9" i="7"/>
  <c r="C10" i="7"/>
  <c r="C11" i="7"/>
  <c r="F14" i="7"/>
  <c r="F13" i="7"/>
  <c r="C14" i="7"/>
  <c r="C13" i="7"/>
  <c r="D12" i="7"/>
  <c r="D15" i="7" s="1"/>
  <c r="E12" i="7"/>
  <c r="E15" i="7" s="1"/>
  <c r="G12" i="7"/>
  <c r="G15" i="7" s="1"/>
  <c r="H12" i="7"/>
  <c r="H15" i="7" s="1"/>
  <c r="F9" i="7"/>
  <c r="F10" i="7"/>
  <c r="F11" i="7"/>
  <c r="F8" i="7"/>
  <c r="B14" i="3" l="1"/>
  <c r="B11" i="3"/>
  <c r="B9" i="2"/>
  <c r="B13" i="7"/>
  <c r="B14" i="7"/>
  <c r="F11" i="11"/>
  <c r="I11" i="11" s="1"/>
  <c r="B11" i="11"/>
  <c r="E11" i="11" s="1"/>
  <c r="E7" i="11"/>
  <c r="I12" i="11"/>
  <c r="B15" i="3"/>
  <c r="B12" i="3"/>
  <c r="C13" i="3"/>
  <c r="C16" i="3" s="1"/>
  <c r="B9" i="3"/>
  <c r="B8" i="6"/>
  <c r="F11" i="6"/>
  <c r="C11" i="6"/>
  <c r="B10" i="6"/>
  <c r="B9" i="6"/>
  <c r="F12" i="2"/>
  <c r="B10" i="2"/>
  <c r="C12" i="2"/>
  <c r="B11" i="7"/>
  <c r="B10" i="7"/>
  <c r="B9" i="7"/>
  <c r="F12" i="7"/>
  <c r="F15" i="7" s="1"/>
  <c r="C12" i="7"/>
  <c r="C15" i="7" s="1"/>
  <c r="B8" i="7"/>
  <c r="C10" i="10"/>
  <c r="B10" i="10"/>
  <c r="B9" i="10"/>
  <c r="B12" i="2" l="1"/>
  <c r="B11" i="6"/>
  <c r="B13" i="3"/>
  <c r="B16" i="3" s="1"/>
  <c r="F14" i="11"/>
  <c r="I14" i="11" s="1"/>
  <c r="B14" i="11"/>
  <c r="E14" i="11" s="1"/>
  <c r="B12" i="7"/>
  <c r="B15" i="7" s="1"/>
  <c r="C9" i="10"/>
  <c r="C8" i="10"/>
  <c r="C7" i="10"/>
  <c r="C6" i="10"/>
  <c r="C5" i="10"/>
  <c r="C4" i="10"/>
  <c r="B8" i="10" l="1"/>
  <c r="B7" i="10"/>
  <c r="B6" i="10"/>
  <c r="B5" i="10"/>
  <c r="B4" i="10"/>
</calcChain>
</file>

<file path=xl/sharedStrings.xml><?xml version="1.0" encoding="utf-8"?>
<sst xmlns="http://schemas.openxmlformats.org/spreadsheetml/2006/main" count="206" uniqueCount="90">
  <si>
    <t>Nummer</t>
  </si>
  <si>
    <t>Tittel</t>
  </si>
  <si>
    <t>Merknad</t>
  </si>
  <si>
    <t>A.8.1</t>
  </si>
  <si>
    <t>A.8.2</t>
  </si>
  <si>
    <t>A.8.3</t>
  </si>
  <si>
    <t>A.8.4</t>
  </si>
  <si>
    <t>A.8.5</t>
  </si>
  <si>
    <t>A.8.6</t>
  </si>
  <si>
    <t>A.8.7</t>
  </si>
  <si>
    <t>Tabell A.8.1</t>
  </si>
  <si>
    <t xml:space="preserve">
</t>
  </si>
  <si>
    <t>Driftsutgifter</t>
  </si>
  <si>
    <t>Kapitalutgifter</t>
  </si>
  <si>
    <t>Totalt</t>
  </si>
  <si>
    <t>Lønn</t>
  </si>
  <si>
    <t>Annen drift</t>
  </si>
  <si>
    <t>Utstyr og</t>
  </si>
  <si>
    <t>Bygg og anlegg</t>
  </si>
  <si>
    <t>Type</t>
  </si>
  <si>
    <t>instrumenter</t>
  </si>
  <si>
    <t>Næringslivsrettede institutter</t>
  </si>
  <si>
    <t>Offentlig rettede institutter</t>
  </si>
  <si>
    <r>
      <t>Herav: Helseforetak uten universitetssykehusfunksjoner</t>
    </r>
    <r>
      <rPr>
        <vertAlign val="superscript"/>
        <sz val="10"/>
        <rFont val="Arial"/>
        <family val="2"/>
      </rPr>
      <t>1</t>
    </r>
  </si>
  <si>
    <t>Kilde: SSB/FoU-statistikk</t>
  </si>
  <si>
    <r>
      <t>1</t>
    </r>
    <r>
      <rPr>
        <sz val="8"/>
        <rFont val="Arial"/>
        <family val="2"/>
      </rPr>
      <t xml:space="preserve"> Omfatter også private, ideelle sykehus med driftsavtale med et regionalt helseforetak.</t>
    </r>
  </si>
  <si>
    <t>Tabell A.8.2</t>
  </si>
  <si>
    <t xml:space="preserve">
Totalt</t>
  </si>
  <si>
    <t>Næringslivet</t>
  </si>
  <si>
    <t>Offentlige kilder</t>
  </si>
  <si>
    <t xml:space="preserve">
Andre</t>
  </si>
  <si>
    <t>Utland</t>
  </si>
  <si>
    <t xml:space="preserve">Industri 
</t>
  </si>
  <si>
    <t>Oljeselskaper</t>
  </si>
  <si>
    <t>Dep., fylker,
kommuner
og off. fond</t>
  </si>
  <si>
    <t>Forskningsråd</t>
  </si>
  <si>
    <t>Andre</t>
  </si>
  <si>
    <t>Herav: EU-</t>
  </si>
  <si>
    <t xml:space="preserve">og øvrig </t>
  </si>
  <si>
    <t>kommuner</t>
  </si>
  <si>
    <t>kommisjonen</t>
  </si>
  <si>
    <t>næringsliv</t>
  </si>
  <si>
    <t>og off. fond</t>
  </si>
  <si>
    <r>
      <t>1</t>
    </r>
    <r>
      <rPr>
        <sz val="8"/>
        <rFont val="Arial"/>
        <family val="2"/>
      </rPr>
      <t xml:space="preserve"> Omfatter også  private, ideelle sykehus med driftsavtale med et regionalt helseforetak.</t>
    </r>
  </si>
  <si>
    <t>Tabell A.8.3</t>
  </si>
  <si>
    <t>Instituttgrupper</t>
  </si>
  <si>
    <t>Primærnæringsinstitutter</t>
  </si>
  <si>
    <t>Teknisk-industrielle institutter</t>
  </si>
  <si>
    <t>Miljøinstitutter</t>
  </si>
  <si>
    <t>Samfunnsvitenskapelige institutter</t>
  </si>
  <si>
    <r>
      <t>Sum forskningsinstitutter</t>
    </r>
    <r>
      <rPr>
        <b/>
        <vertAlign val="superscript"/>
        <sz val="10"/>
        <rFont val="Arial"/>
        <family val="2"/>
      </rPr>
      <t>1</t>
    </r>
  </si>
  <si>
    <r>
      <t>Helseforetak uten universitetssykehusfunksjoner</t>
    </r>
    <r>
      <rPr>
        <vertAlign val="superscript"/>
        <sz val="10"/>
        <rFont val="Arial"/>
        <family val="2"/>
      </rPr>
      <t>2</t>
    </r>
  </si>
  <si>
    <r>
      <t>Andre institusjoner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</si>
  <si>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Omfatter forskningsinstitutter underlagt Retningslinjer for statlig grunnbevilgning til forskningsinstitutter og forskningskonsern.</t>
    </r>
  </si>
  <si>
    <r>
      <t>2</t>
    </r>
    <r>
      <rPr>
        <sz val="8"/>
        <rFont val="Arial"/>
        <family val="2"/>
      </rPr>
      <t xml:space="preserve"> Omfatter også private, ideelle sykehus med driftsavtale med et regionalt helseforetak.</t>
    </r>
  </si>
  <si>
    <r>
      <t xml:space="preserve">3 </t>
    </r>
    <r>
      <rPr>
        <sz val="8"/>
        <rFont val="Arial"/>
        <family val="2"/>
      </rPr>
      <t xml:space="preserve">Omfatter forskningsinstitutter som </t>
    </r>
    <r>
      <rPr>
        <i/>
        <sz val="8"/>
        <rFont val="Arial"/>
        <family val="2"/>
      </rPr>
      <t>ikke</t>
    </r>
    <r>
      <rPr>
        <sz val="8"/>
        <rFont val="Arial"/>
        <family val="2"/>
      </rPr>
      <t xml:space="preserve"> er omfattet av Retningslinjer for statlig grunnbevilgning til forskningsinstitutter og forskningskonsern, og andre institusjoner med FoU-virksomhet.</t>
    </r>
  </si>
  <si>
    <t>Tabell A.8.4</t>
  </si>
  <si>
    <t xml:space="preserve">Dep., fylker,
</t>
  </si>
  <si>
    <t>Tabell A.8.5</t>
  </si>
  <si>
    <t>FoU-personale</t>
  </si>
  <si>
    <t>FoU-årsverk</t>
  </si>
  <si>
    <t>Forskere/faglig personale</t>
  </si>
  <si>
    <t>Tabell A.8.6</t>
  </si>
  <si>
    <t>Tabell A.8.7</t>
  </si>
  <si>
    <t>Forskere med doktorgrad</t>
  </si>
  <si>
    <t>Forskere uten doktorgrad</t>
  </si>
  <si>
    <t>Kvinner</t>
  </si>
  <si>
    <t>Menn</t>
  </si>
  <si>
    <t>Kvinneandel</t>
  </si>
  <si>
    <t>Kilde: SSB, FoU-statistikk</t>
  </si>
  <si>
    <t>Sist oppdatert 20.10.2023</t>
  </si>
  <si>
    <t>Totale FoU-utgifter i instituttsektoren etter utgiftstype, fordelt på offentlig rettede og næringslivsrettede institutter i 2022. Mill. kr.</t>
  </si>
  <si>
    <t>Totale FoU-utgifter i instituttsektoren etter finansieringskilde, fordelt på offentlig rettede og næringslivsrettede institutter i 2022. Mill. kr.</t>
  </si>
  <si>
    <t>Totale FoU-utgifter i instituttsektoren etter utgiftstype og gruppe av institutter i 2022. Mill. kr.</t>
  </si>
  <si>
    <t/>
  </si>
  <si>
    <t>Totale FoU-utgifter i instituttsektoren etter finansieringskilde og gruppe av institutter i 2022. Mill. kr.</t>
  </si>
  <si>
    <t>FoU-personale og FoU-årsverk i instituttsektoren fordelt på offentlig rettede og næringslivsrettede institutter i 2022.</t>
  </si>
  <si>
    <t>FoU-personale og FoU-årsverk i instituttsektoren etter gruppe av institutter i 2022.</t>
  </si>
  <si>
    <t>Forskere/faglig personale i instituttsektoren etter kjønn og gruppe av institutter i 2022.</t>
  </si>
  <si>
    <t>https://www.ssb.no/statbank/table/13518/</t>
  </si>
  <si>
    <t>https://www.ssb.no/statbank/table/13517/</t>
  </si>
  <si>
    <t>https://www.ssb.no/statbank/table/13519/</t>
  </si>
  <si>
    <t>https://www.ssb.no/statbank/table/13516/</t>
  </si>
  <si>
    <t>FoU-personale finnes ikke i statistikkbanken etter gruppe av institutter</t>
  </si>
  <si>
    <t>A.8 FoU-statistikk instituttsektoren 2022</t>
  </si>
  <si>
    <t>Inngår ikke i SSBs statistikkbank.</t>
  </si>
  <si>
    <t>Kun driftsutgifter til FoU, ekskl. spesifisering av næringsliv og EU.</t>
  </si>
  <si>
    <t>Ekskl. spesifisering av næringslivet.</t>
  </si>
  <si>
    <t>Kun FoU-årsverk.</t>
  </si>
  <si>
    <t>Innhold og tegnforklaring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</si>
</sst>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.0"/>
    <numFmt numFmtId="166" formatCode="0.0"/>
    <numFmt numFmtId="167" formatCode="_-* #,##0.0_-;\-* #,##0.0_-;_-* &quot;-&quot;?_-;_-@_-"/>
    <numFmt numFmtId="168" formatCode="_ * #,##0_ ;_ * \-#,##0_ ;_ * &quot;-&quot;??_ ;_ @_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vertAlign val="superscript"/>
      <sz val="10"/>
      <name val="Arial"/>
      <family val="2"/>
    </font>
    <font>
      <b/>
      <sz val="14"/>
      <color indexed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 style="thin">
        <color indexed="1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indexed="10"/>
      </top>
      <bottom/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rgb="FFFF0000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</borders>
  <cellStyleXfs count="17">
    <xf numFmtId="0" fontId="0" fillId="0" borderId="0"/>
    <xf numFmtId="0" fontId="3" fillId="0" borderId="0"/>
    <xf numFmtId="0" fontId="4" fillId="0" borderId="0">
      <alignment horizontal="left"/>
    </xf>
    <xf numFmtId="0" fontId="5" fillId="0" borderId="1">
      <alignment horizontal="right" vertical="center"/>
    </xf>
    <xf numFmtId="0" fontId="6" fillId="0" borderId="2">
      <alignment vertical="center"/>
    </xf>
    <xf numFmtId="1" fontId="7" fillId="0" borderId="2"/>
    <xf numFmtId="0" fontId="8" fillId="0" borderId="0"/>
    <xf numFmtId="0" fontId="9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0" fontId="6" fillId="0" borderId="0" applyNumberFormat="0" applyFont="0" applyFill="0" applyBorder="0" applyAlignment="0" applyProtection="0"/>
    <xf numFmtId="164" fontId="19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6" fillId="0" borderId="0"/>
  </cellStyleXfs>
  <cellXfs count="131">
    <xf numFmtId="0" fontId="0" fillId="0" borderId="0" xfId="0"/>
    <xf numFmtId="0" fontId="3" fillId="0" borderId="0" xfId="1"/>
    <xf numFmtId="0" fontId="12" fillId="0" borderId="0" xfId="0" applyFont="1"/>
    <xf numFmtId="165" fontId="7" fillId="0" borderId="2" xfId="5" applyNumberFormat="1"/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applyAlignment="1" applyProtection="1">
      <alignment vertical="top"/>
      <protection locked="0"/>
    </xf>
    <xf numFmtId="165" fontId="7" fillId="0" borderId="0" xfId="0" applyNumberFormat="1" applyFont="1"/>
    <xf numFmtId="0" fontId="13" fillId="0" borderId="0" xfId="7" applyFont="1"/>
    <xf numFmtId="0" fontId="0" fillId="0" borderId="0" xfId="0" applyAlignment="1">
      <alignment horizontal="center"/>
    </xf>
    <xf numFmtId="3" fontId="6" fillId="0" borderId="2" xfId="4" applyNumberFormat="1">
      <alignment vertical="center"/>
    </xf>
    <xf numFmtId="3" fontId="7" fillId="0" borderId="2" xfId="5" applyNumberFormat="1"/>
    <xf numFmtId="0" fontId="8" fillId="0" borderId="0" xfId="6"/>
    <xf numFmtId="3" fontId="7" fillId="0" borderId="0" xfId="5" applyNumberFormat="1" applyBorder="1"/>
    <xf numFmtId="3" fontId="6" fillId="0" borderId="0" xfId="4" applyNumberFormat="1" applyBorder="1">
      <alignment vertical="center"/>
    </xf>
    <xf numFmtId="0" fontId="5" fillId="0" borderId="3" xfId="3" applyBorder="1" applyAlignment="1">
      <alignment horizontal="right" vertical="top" wrapText="1"/>
    </xf>
    <xf numFmtId="3" fontId="0" fillId="0" borderId="0" xfId="0" applyNumberFormat="1"/>
    <xf numFmtId="0" fontId="15" fillId="0" borderId="0" xfId="0" applyFont="1"/>
    <xf numFmtId="0" fontId="4" fillId="0" borderId="0" xfId="2" quotePrefix="1">
      <alignment horizontal="left"/>
    </xf>
    <xf numFmtId="0" fontId="6" fillId="0" borderId="2" xfId="4">
      <alignment vertical="center"/>
    </xf>
    <xf numFmtId="1" fontId="7" fillId="0" borderId="2" xfId="5"/>
    <xf numFmtId="165" fontId="6" fillId="0" borderId="0" xfId="4" applyNumberFormat="1" applyBorder="1">
      <alignment vertical="center"/>
    </xf>
    <xf numFmtId="165" fontId="0" fillId="0" borderId="0" xfId="0" applyNumberFormat="1"/>
    <xf numFmtId="0" fontId="5" fillId="0" borderId="3" xfId="3" applyBorder="1" applyAlignment="1">
      <alignment horizontal="right" vertical="center" wrapText="1"/>
    </xf>
    <xf numFmtId="0" fontId="5" fillId="0" borderId="4" xfId="3" applyBorder="1" applyAlignment="1">
      <alignment horizontal="right" vertical="center" wrapText="1"/>
    </xf>
    <xf numFmtId="0" fontId="5" fillId="0" borderId="4" xfId="3" applyBorder="1" applyAlignment="1">
      <alignment horizontal="right" vertical="top" wrapText="1"/>
    </xf>
    <xf numFmtId="0" fontId="5" fillId="0" borderId="0" xfId="3" applyBorder="1" applyAlignment="1">
      <alignment horizontal="right" vertical="top" wrapText="1"/>
    </xf>
    <xf numFmtId="0" fontId="5" fillId="0" borderId="10" xfId="3" applyBorder="1" applyAlignment="1">
      <alignment horizontal="right" vertical="top" wrapText="1"/>
    </xf>
    <xf numFmtId="0" fontId="5" fillId="0" borderId="11" xfId="3" applyBorder="1" applyAlignment="1">
      <alignment horizontal="right" vertical="top" wrapText="1"/>
    </xf>
    <xf numFmtId="0" fontId="5" fillId="0" borderId="12" xfId="3" applyBorder="1" applyAlignment="1">
      <alignment horizontal="right" vertical="top" wrapText="1"/>
    </xf>
    <xf numFmtId="0" fontId="5" fillId="0" borderId="14" xfId="3" applyBorder="1" applyAlignment="1">
      <alignment horizontal="right" vertical="top" wrapText="1"/>
    </xf>
    <xf numFmtId="0" fontId="5" fillId="0" borderId="17" xfId="3" applyBorder="1" applyAlignment="1">
      <alignment horizontal="right" vertical="top" wrapText="1"/>
    </xf>
    <xf numFmtId="0" fontId="5" fillId="0" borderId="0" xfId="3" applyBorder="1" applyAlignment="1">
      <alignment horizontal="right" vertical="center" wrapText="1"/>
    </xf>
    <xf numFmtId="0" fontId="5" fillId="0" borderId="5" xfId="3" applyBorder="1" applyAlignment="1">
      <alignment horizontal="right" vertical="center" wrapText="1"/>
    </xf>
    <xf numFmtId="0" fontId="5" fillId="0" borderId="18" xfId="3" applyBorder="1" applyAlignment="1">
      <alignment horizontal="right" vertical="center" wrapText="1"/>
    </xf>
    <xf numFmtId="0" fontId="5" fillId="0" borderId="11" xfId="3" applyBorder="1" applyAlignment="1">
      <alignment horizontal="right" vertical="center" wrapText="1"/>
    </xf>
    <xf numFmtId="0" fontId="5" fillId="0" borderId="12" xfId="3" applyBorder="1" applyAlignment="1">
      <alignment horizontal="right" vertical="center" wrapText="1"/>
    </xf>
    <xf numFmtId="0" fontId="5" fillId="0" borderId="6" xfId="3" applyBorder="1" applyAlignment="1">
      <alignment horizontal="right" vertical="top" wrapText="1"/>
    </xf>
    <xf numFmtId="0" fontId="5" fillId="0" borderId="19" xfId="3" applyBorder="1" applyAlignment="1">
      <alignment horizontal="right" vertical="top" wrapText="1"/>
    </xf>
    <xf numFmtId="0" fontId="5" fillId="0" borderId="20" xfId="3" applyBorder="1" applyAlignment="1">
      <alignment horizontal="right" vertical="top" wrapText="1"/>
    </xf>
    <xf numFmtId="0" fontId="5" fillId="0" borderId="18" xfId="3" applyBorder="1" applyAlignment="1">
      <alignment horizontal="right" vertical="top" wrapText="1"/>
    </xf>
    <xf numFmtId="0" fontId="5" fillId="0" borderId="3" xfId="3" applyBorder="1">
      <alignment horizontal="right" vertical="center"/>
    </xf>
    <xf numFmtId="0" fontId="5" fillId="0" borderId="4" xfId="3" applyBorder="1">
      <alignment horizontal="right" vertical="center"/>
    </xf>
    <xf numFmtId="0" fontId="5" fillId="0" borderId="6" xfId="3" applyBorder="1">
      <alignment horizontal="right" vertical="center"/>
    </xf>
    <xf numFmtId="0" fontId="5" fillId="0" borderId="21" xfId="3" applyBorder="1" applyAlignment="1"/>
    <xf numFmtId="0" fontId="5" fillId="0" borderId="17" xfId="3" applyBorder="1" applyAlignment="1"/>
    <xf numFmtId="0" fontId="5" fillId="0" borderId="22" xfId="3" applyBorder="1" applyAlignment="1"/>
    <xf numFmtId="0" fontId="5" fillId="0" borderId="21" xfId="3" applyBorder="1" applyAlignment="1">
      <alignment horizontal="center"/>
    </xf>
    <xf numFmtId="0" fontId="5" fillId="0" borderId="17" xfId="3" applyBorder="1" applyAlignment="1">
      <alignment horizontal="center"/>
    </xf>
    <xf numFmtId="0" fontId="5" fillId="0" borderId="22" xfId="3" applyBorder="1" applyAlignment="1">
      <alignment horizontal="left"/>
    </xf>
    <xf numFmtId="3" fontId="6" fillId="0" borderId="0" xfId="0" applyNumberFormat="1" applyFont="1"/>
    <xf numFmtId="0" fontId="4" fillId="0" borderId="0" xfId="2">
      <alignment horizontal="left"/>
    </xf>
    <xf numFmtId="166" fontId="0" fillId="0" borderId="0" xfId="0" applyNumberFormat="1"/>
    <xf numFmtId="167" fontId="0" fillId="0" borderId="0" xfId="0" applyNumberFormat="1"/>
    <xf numFmtId="165" fontId="6" fillId="0" borderId="2" xfId="4" applyNumberFormat="1" applyAlignment="1">
      <alignment horizontal="left" vertical="center" indent="1"/>
    </xf>
    <xf numFmtId="0" fontId="6" fillId="0" borderId="0" xfId="0" applyFont="1"/>
    <xf numFmtId="3" fontId="6" fillId="0" borderId="2" xfId="4" applyNumberFormat="1" applyAlignment="1">
      <alignment horizontal="right" vertical="center"/>
    </xf>
    <xf numFmtId="0" fontId="5" fillId="0" borderId="16" xfId="3" applyBorder="1" applyAlignment="1">
      <alignment horizontal="center" vertical="center" wrapText="1"/>
    </xf>
    <xf numFmtId="0" fontId="5" fillId="0" borderId="10" xfId="3" applyBorder="1" applyAlignment="1">
      <alignment horizontal="center" vertical="center" wrapText="1"/>
    </xf>
    <xf numFmtId="0" fontId="17" fillId="2" borderId="0" xfId="1" applyFont="1" applyFill="1"/>
    <xf numFmtId="0" fontId="0" fillId="2" borderId="0" xfId="0" applyFill="1"/>
    <xf numFmtId="0" fontId="7" fillId="2" borderId="8" xfId="0" applyFont="1" applyFill="1" applyBorder="1"/>
    <xf numFmtId="0" fontId="18" fillId="2" borderId="0" xfId="8" applyFill="1" applyAlignment="1" applyProtection="1"/>
    <xf numFmtId="167" fontId="0" fillId="0" borderId="0" xfId="0" applyNumberFormat="1" applyAlignment="1" applyProtection="1">
      <alignment vertical="top"/>
      <protection locked="0"/>
    </xf>
    <xf numFmtId="0" fontId="2" fillId="2" borderId="0" xfId="13" applyFill="1"/>
    <xf numFmtId="3" fontId="2" fillId="2" borderId="0" xfId="13" applyNumberFormat="1" applyFill="1"/>
    <xf numFmtId="0" fontId="13" fillId="2" borderId="0" xfId="7" applyFont="1" applyFill="1"/>
    <xf numFmtId="0" fontId="7" fillId="2" borderId="0" xfId="13" applyFont="1" applyFill="1"/>
    <xf numFmtId="9" fontId="21" fillId="2" borderId="11" xfId="14" applyFont="1" applyFill="1" applyBorder="1"/>
    <xf numFmtId="3" fontId="21" fillId="2" borderId="0" xfId="13" applyNumberFormat="1" applyFont="1" applyFill="1"/>
    <xf numFmtId="3" fontId="21" fillId="2" borderId="27" xfId="13" applyNumberFormat="1" applyFont="1" applyFill="1" applyBorder="1"/>
    <xf numFmtId="165" fontId="7" fillId="2" borderId="2" xfId="5" applyNumberFormat="1" applyFill="1"/>
    <xf numFmtId="9" fontId="20" fillId="2" borderId="11" xfId="14" applyFont="1" applyFill="1" applyBorder="1"/>
    <xf numFmtId="3" fontId="20" fillId="2" borderId="0" xfId="13" applyNumberFormat="1" applyFont="1" applyFill="1"/>
    <xf numFmtId="3" fontId="20" fillId="2" borderId="27" xfId="13" applyNumberFormat="1" applyFont="1" applyFill="1" applyBorder="1"/>
    <xf numFmtId="0" fontId="6" fillId="2" borderId="2" xfId="4" applyFill="1">
      <alignment vertical="center"/>
    </xf>
    <xf numFmtId="0" fontId="6" fillId="2" borderId="28" xfId="3" applyFont="1" applyFill="1" applyBorder="1" applyAlignment="1">
      <alignment horizontal="right"/>
    </xf>
    <xf numFmtId="0" fontId="6" fillId="2" borderId="9" xfId="3" applyFont="1" applyFill="1" applyBorder="1" applyAlignment="1">
      <alignment horizontal="right"/>
    </xf>
    <xf numFmtId="0" fontId="6" fillId="2" borderId="4" xfId="3" applyFont="1" applyFill="1" applyBorder="1" applyAlignment="1">
      <alignment horizontal="right"/>
    </xf>
    <xf numFmtId="0" fontId="5" fillId="2" borderId="6" xfId="3" applyFill="1" applyBorder="1" applyAlignment="1">
      <alignment horizontal="left"/>
    </xf>
    <xf numFmtId="0" fontId="2" fillId="2" borderId="7" xfId="13" applyFill="1" applyBorder="1"/>
    <xf numFmtId="0" fontId="4" fillId="2" borderId="0" xfId="2" quotePrefix="1" applyFill="1">
      <alignment horizontal="left"/>
    </xf>
    <xf numFmtId="0" fontId="3" fillId="2" borderId="0" xfId="1" applyFill="1"/>
    <xf numFmtId="165" fontId="6" fillId="0" borderId="0" xfId="0" applyNumberFormat="1" applyFont="1"/>
    <xf numFmtId="9" fontId="2" fillId="2" borderId="0" xfId="15" applyFont="1" applyFill="1"/>
    <xf numFmtId="3" fontId="6" fillId="0" borderId="13" xfId="4" applyNumberFormat="1" applyBorder="1">
      <alignment vertical="center"/>
    </xf>
    <xf numFmtId="3" fontId="6" fillId="0" borderId="15" xfId="4" applyNumberFormat="1" applyBorder="1">
      <alignment vertical="center"/>
    </xf>
    <xf numFmtId="3" fontId="6" fillId="0" borderId="2" xfId="12" applyNumberFormat="1" applyFont="1" applyBorder="1" applyAlignment="1">
      <alignment horizontal="right" vertical="center"/>
    </xf>
    <xf numFmtId="3" fontId="6" fillId="0" borderId="0" xfId="4" applyNumberFormat="1" applyBorder="1" applyAlignment="1">
      <alignment horizontal="right" vertical="center"/>
    </xf>
    <xf numFmtId="168" fontId="6" fillId="0" borderId="25" xfId="12" applyNumberFormat="1" applyFont="1" applyBorder="1" applyAlignment="1">
      <alignment vertical="center"/>
    </xf>
    <xf numFmtId="168" fontId="6" fillId="0" borderId="25" xfId="12" applyNumberFormat="1" applyFont="1" applyFill="1" applyBorder="1" applyAlignment="1"/>
    <xf numFmtId="168" fontId="6" fillId="0" borderId="0" xfId="12" applyNumberFormat="1" applyFont="1" applyFill="1" applyBorder="1" applyAlignment="1"/>
    <xf numFmtId="168" fontId="6" fillId="0" borderId="2" xfId="12" applyNumberFormat="1" applyFont="1" applyBorder="1" applyAlignment="1">
      <alignment vertical="center"/>
    </xf>
    <xf numFmtId="168" fontId="6" fillId="0" borderId="2" xfId="12" applyNumberFormat="1" applyFont="1" applyBorder="1" applyAlignment="1">
      <alignment horizontal="right" vertical="center"/>
    </xf>
    <xf numFmtId="168" fontId="6" fillId="0" borderId="0" xfId="12" applyNumberFormat="1" applyFont="1" applyBorder="1" applyAlignment="1">
      <alignment vertical="center"/>
    </xf>
    <xf numFmtId="168" fontId="7" fillId="0" borderId="2" xfId="12" applyNumberFormat="1" applyFont="1" applyBorder="1"/>
    <xf numFmtId="168" fontId="7" fillId="0" borderId="0" xfId="12" applyNumberFormat="1" applyFont="1" applyBorder="1"/>
    <xf numFmtId="168" fontId="6" fillId="0" borderId="13" xfId="12" applyNumberFormat="1" applyFont="1" applyBorder="1" applyAlignment="1">
      <alignment vertical="center"/>
    </xf>
    <xf numFmtId="168" fontId="0" fillId="0" borderId="26" xfId="12" applyNumberFormat="1" applyFont="1" applyFill="1" applyBorder="1" applyAlignment="1"/>
    <xf numFmtId="168" fontId="6" fillId="0" borderId="2" xfId="4" applyNumberFormat="1">
      <alignment vertical="center"/>
    </xf>
    <xf numFmtId="168" fontId="6" fillId="0" borderId="0" xfId="4" applyNumberFormat="1" applyBorder="1">
      <alignment vertical="center"/>
    </xf>
    <xf numFmtId="168" fontId="0" fillId="0" borderId="25" xfId="12" applyNumberFormat="1" applyFont="1" applyFill="1" applyBorder="1" applyAlignment="1"/>
    <xf numFmtId="168" fontId="7" fillId="0" borderId="2" xfId="5" applyNumberFormat="1"/>
    <xf numFmtId="168" fontId="7" fillId="0" borderId="0" xfId="5" applyNumberFormat="1" applyBorder="1"/>
    <xf numFmtId="0" fontId="0" fillId="0" borderId="0" xfId="0" quotePrefix="1"/>
    <xf numFmtId="168" fontId="0" fillId="0" borderId="0" xfId="0" applyNumberFormat="1"/>
    <xf numFmtId="0" fontId="18" fillId="0" borderId="0" xfId="8" applyAlignment="1" applyProtection="1"/>
    <xf numFmtId="0" fontId="1" fillId="2" borderId="0" xfId="13" applyFont="1" applyFill="1"/>
    <xf numFmtId="0" fontId="6" fillId="3" borderId="0" xfId="16" applyFill="1"/>
    <xf numFmtId="0" fontId="5" fillId="0" borderId="16" xfId="3" applyBorder="1" applyAlignment="1">
      <alignment horizontal="center" vertical="center" wrapText="1"/>
    </xf>
    <xf numFmtId="0" fontId="5" fillId="0" borderId="10" xfId="3" applyBorder="1" applyAlignment="1">
      <alignment horizontal="center" vertical="center" wrapText="1"/>
    </xf>
    <xf numFmtId="0" fontId="5" fillId="0" borderId="23" xfId="3" applyBorder="1" applyAlignment="1">
      <alignment horizontal="center" vertical="center" wrapText="1"/>
    </xf>
    <xf numFmtId="0" fontId="5" fillId="0" borderId="10" xfId="3" applyBorder="1" applyAlignment="1">
      <alignment horizontal="center" vertical="top" wrapText="1"/>
    </xf>
    <xf numFmtId="0" fontId="5" fillId="0" borderId="16" xfId="3" applyBorder="1" applyAlignment="1">
      <alignment horizontal="center" vertical="top" wrapText="1"/>
    </xf>
    <xf numFmtId="0" fontId="5" fillId="0" borderId="23" xfId="3" applyBorder="1" applyAlignment="1">
      <alignment horizontal="center" vertical="top" wrapText="1"/>
    </xf>
    <xf numFmtId="0" fontId="5" fillId="0" borderId="7" xfId="3" applyBorder="1" applyAlignment="1">
      <alignment horizontal="left"/>
    </xf>
    <xf numFmtId="0" fontId="5" fillId="0" borderId="2" xfId="3" applyBorder="1" applyAlignment="1">
      <alignment horizontal="left"/>
    </xf>
    <xf numFmtId="0" fontId="5" fillId="0" borderId="6" xfId="3" applyBorder="1" applyAlignment="1">
      <alignment horizontal="left"/>
    </xf>
    <xf numFmtId="0" fontId="5" fillId="0" borderId="5" xfId="3" applyBorder="1" applyAlignment="1">
      <alignment horizontal="left"/>
    </xf>
    <xf numFmtId="0" fontId="5" fillId="0" borderId="0" xfId="3" applyBorder="1" applyAlignment="1">
      <alignment horizontal="left"/>
    </xf>
    <xf numFmtId="0" fontId="5" fillId="0" borderId="9" xfId="3" applyBorder="1" applyAlignment="1">
      <alignment horizontal="left"/>
    </xf>
    <xf numFmtId="0" fontId="5" fillId="0" borderId="24" xfId="3" applyBorder="1" applyAlignment="1">
      <alignment horizontal="right" vertical="top" wrapText="1"/>
    </xf>
    <xf numFmtId="0" fontId="5" fillId="0" borderId="12" xfId="3" applyBorder="1" applyAlignment="1">
      <alignment horizontal="right" vertical="top" wrapText="1"/>
    </xf>
    <xf numFmtId="0" fontId="5" fillId="0" borderId="14" xfId="3" applyBorder="1" applyAlignment="1">
      <alignment horizontal="right" vertical="top" wrapText="1"/>
    </xf>
    <xf numFmtId="0" fontId="5" fillId="0" borderId="10" xfId="3" applyBorder="1" applyAlignment="1">
      <alignment horizontal="center" vertical="center"/>
    </xf>
    <xf numFmtId="0" fontId="5" fillId="0" borderId="16" xfId="3" applyBorder="1" applyAlignment="1">
      <alignment horizontal="center" vertical="center"/>
    </xf>
    <xf numFmtId="0" fontId="5" fillId="0" borderId="21" xfId="3" applyBorder="1" applyAlignment="1">
      <alignment horizontal="left"/>
    </xf>
    <xf numFmtId="0" fontId="5" fillId="0" borderId="22" xfId="3" applyBorder="1" applyAlignment="1">
      <alignment horizontal="left"/>
    </xf>
    <xf numFmtId="0" fontId="20" fillId="2" borderId="29" xfId="13" applyFont="1" applyFill="1" applyBorder="1" applyAlignment="1">
      <alignment horizontal="center"/>
    </xf>
    <xf numFmtId="0" fontId="20" fillId="2" borderId="5" xfId="13" applyFont="1" applyFill="1" applyBorder="1" applyAlignment="1">
      <alignment horizontal="center"/>
    </xf>
    <xf numFmtId="0" fontId="20" fillId="2" borderId="7" xfId="13" applyFont="1" applyFill="1" applyBorder="1" applyAlignment="1">
      <alignment horizontal="center"/>
    </xf>
  </cellXfs>
  <cellStyles count="17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Komma" xfId="12" builtinId="3"/>
    <cellStyle name="Normal" xfId="0" builtinId="0"/>
    <cellStyle name="Normal 2" xfId="11" xr:uid="{00000000-0005-0000-0000-00000A000000}"/>
    <cellStyle name="Normal 2 2" xfId="16" xr:uid="{D3425EE9-8F18-40B5-BC86-35151D791504}"/>
    <cellStyle name="Normal 3" xfId="13" xr:uid="{FC12C93A-FA52-418A-837D-8461EAF26A75}"/>
    <cellStyle name="Prosent" xfId="15" builtinId="5"/>
    <cellStyle name="Prosent 2" xfId="14" xr:uid="{CCA826BA-CE5F-4D0B-96B2-64D645E2AAFD}"/>
    <cellStyle name="Tabell" xfId="9" xr:uid="{00000000-0005-0000-0000-00000B000000}"/>
    <cellStyle name="Tabell-tittel" xfId="10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sb.no/statbank/table/13518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sb.no/statbank/table/13517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"/>
  <sheetViews>
    <sheetView workbookViewId="0"/>
  </sheetViews>
  <sheetFormatPr baseColWidth="10" defaultColWidth="11.453125" defaultRowHeight="12.5" x14ac:dyDescent="0.25"/>
  <cols>
    <col min="1" max="1" width="11.453125" style="60"/>
    <col min="2" max="2" width="114" style="60" bestFit="1" customWidth="1"/>
    <col min="3" max="16384" width="11.453125" style="60"/>
  </cols>
  <sheetData>
    <row r="1" spans="1:4" ht="18" x14ac:dyDescent="0.4">
      <c r="A1" s="59" t="s">
        <v>84</v>
      </c>
    </row>
    <row r="3" spans="1:4" ht="13" x14ac:dyDescent="0.3">
      <c r="A3" s="61" t="s">
        <v>0</v>
      </c>
      <c r="B3" s="61" t="s">
        <v>1</v>
      </c>
      <c r="C3" s="61" t="s">
        <v>2</v>
      </c>
      <c r="D3" s="61"/>
    </row>
    <row r="4" spans="1:4" x14ac:dyDescent="0.25">
      <c r="A4" s="62" t="s">
        <v>3</v>
      </c>
      <c r="B4" s="60" t="str">
        <f>'A.8.1'!A3</f>
        <v>Totale FoU-utgifter i instituttsektoren etter utgiftstype, fordelt på offentlig rettede og næringslivsrettede institutter i 2022. Mill. kr.</v>
      </c>
      <c r="C4" s="60" t="str">
        <f>+'A.8.1'!$A$1</f>
        <v>Sist oppdatert 20.10.2023</v>
      </c>
    </row>
    <row r="5" spans="1:4" x14ac:dyDescent="0.25">
      <c r="A5" s="62" t="s">
        <v>4</v>
      </c>
      <c r="B5" s="60" t="str">
        <f>'A.8.2'!A3</f>
        <v>Totale FoU-utgifter i instituttsektoren etter finansieringskilde, fordelt på offentlig rettede og næringslivsrettede institutter i 2022. Mill. kr.</v>
      </c>
      <c r="C5" s="60" t="str">
        <f>+'A.8.2'!$A$1</f>
        <v>Sist oppdatert 20.10.2023</v>
      </c>
    </row>
    <row r="6" spans="1:4" x14ac:dyDescent="0.25">
      <c r="A6" s="62" t="s">
        <v>5</v>
      </c>
      <c r="B6" s="60" t="str">
        <f>'A.8.3'!A3</f>
        <v>Totale FoU-utgifter i instituttsektoren etter utgiftstype og gruppe av institutter i 2022. Mill. kr.</v>
      </c>
      <c r="C6" s="60" t="str">
        <f>+'A.8.3'!$A$1</f>
        <v>Sist oppdatert 20.10.2023</v>
      </c>
    </row>
    <row r="7" spans="1:4" x14ac:dyDescent="0.25">
      <c r="A7" s="62" t="s">
        <v>6</v>
      </c>
      <c r="B7" s="60" t="str">
        <f>'A.8.4'!A3</f>
        <v>Totale FoU-utgifter i instituttsektoren etter finansieringskilde og gruppe av institutter i 2022. Mill. kr.</v>
      </c>
      <c r="C7" s="60" t="str">
        <f>+'A.8.4'!$A$1</f>
        <v>Sist oppdatert 20.10.2023</v>
      </c>
    </row>
    <row r="8" spans="1:4" x14ac:dyDescent="0.25">
      <c r="A8" s="62" t="s">
        <v>7</v>
      </c>
      <c r="B8" s="60" t="str">
        <f>'A.8.5'!A3</f>
        <v>FoU-personale og FoU-årsverk i instituttsektoren fordelt på offentlig rettede og næringslivsrettede institutter i 2022.</v>
      </c>
      <c r="C8" s="60" t="str">
        <f>+'A.8.5'!$A$1</f>
        <v>Sist oppdatert 20.10.2023</v>
      </c>
    </row>
    <row r="9" spans="1:4" x14ac:dyDescent="0.25">
      <c r="A9" s="62" t="s">
        <v>8</v>
      </c>
      <c r="B9" s="60" t="str">
        <f>'A.8.6'!$A$3</f>
        <v>FoU-personale og FoU-årsverk i instituttsektoren etter gruppe av institutter i 2022.</v>
      </c>
      <c r="C9" s="60" t="str">
        <f>+'A.8.6'!$A$1</f>
        <v>Sist oppdatert 20.10.2023</v>
      </c>
    </row>
    <row r="10" spans="1:4" x14ac:dyDescent="0.25">
      <c r="A10" s="62" t="s">
        <v>9</v>
      </c>
      <c r="B10" s="60" t="str">
        <f>'A.8.7'!$A$3</f>
        <v>Forskere/faglig personale i instituttsektoren etter kjønn og gruppe av institutter i 2022.</v>
      </c>
      <c r="C10" s="60" t="str">
        <f>+'A.8.7'!$A$1</f>
        <v>Sist oppdatert 20.10.2023</v>
      </c>
    </row>
  </sheetData>
  <hyperlinks>
    <hyperlink ref="A4" location="A.8.1!Utskriftsområde" display="A.8.1" xr:uid="{00000000-0004-0000-0000-000000000000}"/>
    <hyperlink ref="A5" location="A.8.2!Utskriftsområde" display="A.8.2" xr:uid="{00000000-0004-0000-0000-000001000000}"/>
    <hyperlink ref="A6" location="A.8.3!Utskriftsområde" display="A.8.3" xr:uid="{00000000-0004-0000-0000-000002000000}"/>
    <hyperlink ref="A7" location="A.8.4!Utskriftsområde" display="A.8.4" xr:uid="{00000000-0004-0000-0000-000003000000}"/>
    <hyperlink ref="A8" location="A.8.5!Utskriftsområde" display="A.8.5" xr:uid="{00000000-0004-0000-0000-000004000000}"/>
    <hyperlink ref="A9" location="A.8.6!Utskriftsområde" display="A.8.6" xr:uid="{00000000-0004-0000-0000-000005000000}"/>
    <hyperlink ref="A10" location="A.8.7!A1" display="A.8.7" xr:uid="{2E370CCF-D101-49A3-9EE8-4C845B3FE7B8}"/>
  </hyperlinks>
  <pageMargins left="0.70866141732283472" right="0.70866141732283472" top="0.78740157480314965" bottom="0.78740157480314965" header="0.31496062992125984" footer="0.31496062992125984"/>
  <pageSetup paperSize="9" scale="8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"/>
  <sheetViews>
    <sheetView showGridLines="0" zoomScaleNormal="100" workbookViewId="0">
      <selection activeCell="C1" sqref="C1"/>
    </sheetView>
  </sheetViews>
  <sheetFormatPr baseColWidth="10" defaultColWidth="11.453125" defaultRowHeight="12.5" x14ac:dyDescent="0.25"/>
  <cols>
    <col min="1" max="1" width="57.26953125" customWidth="1"/>
    <col min="2" max="6" width="11.54296875" customWidth="1"/>
    <col min="7" max="7" width="14" customWidth="1"/>
    <col min="8" max="8" width="15.7265625" customWidth="1"/>
    <col min="9" max="10" width="9.1796875" customWidth="1"/>
    <col min="11" max="11" width="8.81640625" customWidth="1"/>
  </cols>
  <sheetData>
    <row r="1" spans="1:10" ht="13" x14ac:dyDescent="0.3">
      <c r="A1" s="17" t="s">
        <v>70</v>
      </c>
      <c r="C1" s="62" t="s">
        <v>89</v>
      </c>
    </row>
    <row r="2" spans="1:10" s="2" customFormat="1" ht="18" x14ac:dyDescent="0.4">
      <c r="A2" s="1" t="s">
        <v>10</v>
      </c>
      <c r="B2" s="4"/>
      <c r="C2" s="4"/>
      <c r="D2" s="4"/>
      <c r="E2" s="4"/>
      <c r="F2" s="4"/>
      <c r="G2" s="4"/>
      <c r="H2" s="4"/>
      <c r="I2" s="4"/>
      <c r="J2" s="4"/>
    </row>
    <row r="3" spans="1:10" s="2" customFormat="1" ht="15.5" x14ac:dyDescent="0.35">
      <c r="A3" s="18" t="s">
        <v>71</v>
      </c>
      <c r="B3" s="4"/>
      <c r="C3" s="4"/>
      <c r="D3" s="4"/>
      <c r="E3" s="4"/>
      <c r="F3" s="4"/>
      <c r="G3" s="4"/>
      <c r="H3" s="4"/>
      <c r="I3" s="4"/>
      <c r="J3" s="4"/>
    </row>
    <row r="5" spans="1:10" s="9" customFormat="1" ht="14.25" customHeight="1" x14ac:dyDescent="0.3">
      <c r="A5" s="44"/>
      <c r="B5" s="33" t="s">
        <v>11</v>
      </c>
      <c r="C5" s="109" t="s">
        <v>12</v>
      </c>
      <c r="D5" s="110"/>
      <c r="E5" s="111"/>
      <c r="F5" s="57"/>
      <c r="G5" s="58" t="s">
        <v>13</v>
      </c>
      <c r="H5" s="58"/>
    </row>
    <row r="6" spans="1:10" s="9" customFormat="1" ht="14" x14ac:dyDescent="0.3">
      <c r="A6" s="45"/>
      <c r="B6" s="32" t="s">
        <v>14</v>
      </c>
      <c r="C6" s="35" t="s">
        <v>14</v>
      </c>
      <c r="D6" s="35" t="s">
        <v>15</v>
      </c>
      <c r="E6" s="36" t="s">
        <v>16</v>
      </c>
      <c r="F6" s="32" t="s">
        <v>14</v>
      </c>
      <c r="G6" s="35" t="s">
        <v>17</v>
      </c>
      <c r="H6" s="35" t="s">
        <v>18</v>
      </c>
    </row>
    <row r="7" spans="1:10" s="5" customFormat="1" ht="14" x14ac:dyDescent="0.3">
      <c r="A7" s="46" t="s">
        <v>19</v>
      </c>
      <c r="B7" s="32"/>
      <c r="C7" s="34"/>
      <c r="D7" s="23"/>
      <c r="E7" s="23"/>
      <c r="F7" s="23"/>
      <c r="G7" s="23" t="s">
        <v>20</v>
      </c>
      <c r="H7" s="24"/>
    </row>
    <row r="8" spans="1:10" ht="14.25" customHeight="1" x14ac:dyDescent="0.25">
      <c r="A8" s="19" t="s">
        <v>21</v>
      </c>
      <c r="B8" s="97">
        <f>C8+F8</f>
        <v>6349.7000000000007</v>
      </c>
      <c r="C8" s="92">
        <f>D8+E8</f>
        <v>6067.1</v>
      </c>
      <c r="D8" s="98">
        <v>3845.5</v>
      </c>
      <c r="E8" s="98">
        <v>2221.6</v>
      </c>
      <c r="F8" s="99">
        <f>G8+H8</f>
        <v>282.60000000000002</v>
      </c>
      <c r="G8" s="99">
        <v>120</v>
      </c>
      <c r="H8" s="100">
        <v>162.6</v>
      </c>
    </row>
    <row r="9" spans="1:10" ht="14.25" customHeight="1" x14ac:dyDescent="0.25">
      <c r="A9" s="19" t="s">
        <v>22</v>
      </c>
      <c r="B9" s="92">
        <f t="shared" ref="B9:B10" si="0">C9+F9</f>
        <v>10615.3</v>
      </c>
      <c r="C9" s="92">
        <f t="shared" ref="C9:C10" si="1">D9+E9</f>
        <v>10296.5</v>
      </c>
      <c r="D9" s="101">
        <v>6919.8</v>
      </c>
      <c r="E9" s="90">
        <v>3376.7</v>
      </c>
      <c r="F9" s="99">
        <f t="shared" ref="F9:F10" si="2">G9+H9</f>
        <v>318.8</v>
      </c>
      <c r="G9" s="99">
        <v>197.9</v>
      </c>
      <c r="H9" s="100">
        <v>120.9</v>
      </c>
    </row>
    <row r="10" spans="1:10" ht="14.5" x14ac:dyDescent="0.25">
      <c r="A10" s="54" t="s">
        <v>23</v>
      </c>
      <c r="B10" s="92">
        <f t="shared" si="0"/>
        <v>1178.4999999999998</v>
      </c>
      <c r="C10" s="92">
        <f t="shared" si="1"/>
        <v>1170.6999999999998</v>
      </c>
      <c r="D10" s="92">
        <v>907.8</v>
      </c>
      <c r="E10" s="92">
        <v>262.89999999999998</v>
      </c>
      <c r="F10" s="99">
        <f t="shared" si="2"/>
        <v>7.8000000000000007</v>
      </c>
      <c r="G10" s="99">
        <v>4.4000000000000004</v>
      </c>
      <c r="H10" s="100">
        <v>3.4</v>
      </c>
      <c r="I10" s="55"/>
    </row>
    <row r="11" spans="1:10" s="4" customFormat="1" ht="13" x14ac:dyDescent="0.3">
      <c r="A11" s="20" t="s">
        <v>14</v>
      </c>
      <c r="B11" s="95">
        <f>B8+B9</f>
        <v>16965</v>
      </c>
      <c r="C11" s="95">
        <f t="shared" ref="C11:H11" si="3">C8+C9</f>
        <v>16363.6</v>
      </c>
      <c r="D11" s="95">
        <f t="shared" si="3"/>
        <v>10765.3</v>
      </c>
      <c r="E11" s="95">
        <f t="shared" si="3"/>
        <v>5598.2999999999993</v>
      </c>
      <c r="F11" s="102">
        <f t="shared" si="3"/>
        <v>601.40000000000009</v>
      </c>
      <c r="G11" s="102">
        <f t="shared" si="3"/>
        <v>317.89999999999998</v>
      </c>
      <c r="H11" s="103">
        <f t="shared" si="3"/>
        <v>283.5</v>
      </c>
    </row>
    <row r="12" spans="1:10" s="4" customFormat="1" ht="13" x14ac:dyDescent="0.3">
      <c r="B12" s="7"/>
      <c r="C12" s="7"/>
      <c r="D12" s="7"/>
      <c r="E12" s="7"/>
      <c r="F12" s="7"/>
      <c r="G12" s="7"/>
      <c r="H12" s="7"/>
    </row>
    <row r="13" spans="1:10" x14ac:dyDescent="0.25">
      <c r="A13" s="8" t="s">
        <v>25</v>
      </c>
    </row>
    <row r="14" spans="1:10" x14ac:dyDescent="0.25">
      <c r="A14" s="12" t="s">
        <v>69</v>
      </c>
    </row>
    <row r="17" spans="1:1" x14ac:dyDescent="0.25">
      <c r="A17" s="108" t="s">
        <v>85</v>
      </c>
    </row>
  </sheetData>
  <mergeCells count="1">
    <mergeCell ref="C5:E5"/>
  </mergeCells>
  <phoneticPr fontId="0" type="noConversion"/>
  <hyperlinks>
    <hyperlink ref="C1" location="Innhold!A1" display="Innhold og tegnforklaring" xr:uid="{CDF2F5D6-6E4A-4BD7-AFFE-B6424264E8A2}"/>
  </hyperlinks>
  <pageMargins left="0.6692913385826772" right="0.19685039370078741" top="0.98425196850393704" bottom="0.98425196850393704" header="0.51181102362204722" footer="0.51181102362204722"/>
  <pageSetup paperSize="9" scale="96" orientation="landscape" r:id="rId1"/>
  <headerFooter alignWithMargins="0"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showGridLines="0" zoomScaleNormal="100" workbookViewId="0">
      <selection activeCell="C1" sqref="C1"/>
    </sheetView>
  </sheetViews>
  <sheetFormatPr baseColWidth="10" defaultColWidth="11.453125" defaultRowHeight="12.5" x14ac:dyDescent="0.25"/>
  <cols>
    <col min="1" max="1" width="60.453125" customWidth="1"/>
    <col min="2" max="4" width="11.54296875" customWidth="1"/>
    <col min="5" max="5" width="14.7265625" customWidth="1"/>
    <col min="6" max="6" width="11.54296875" customWidth="1"/>
    <col min="7" max="7" width="12.7265625" customWidth="1"/>
    <col min="8" max="8" width="14.81640625" customWidth="1"/>
    <col min="9" max="9" width="11.54296875" customWidth="1"/>
    <col min="10" max="10" width="12.1796875" customWidth="1"/>
    <col min="11" max="11" width="14" customWidth="1"/>
  </cols>
  <sheetData>
    <row r="1" spans="1:13" ht="13" x14ac:dyDescent="0.3">
      <c r="A1" s="17" t="s">
        <v>70</v>
      </c>
      <c r="C1" s="62" t="s">
        <v>89</v>
      </c>
    </row>
    <row r="2" spans="1:13" s="2" customFormat="1" ht="18" x14ac:dyDescent="0.4">
      <c r="A2" s="1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2" customFormat="1" ht="15.5" x14ac:dyDescent="0.35">
      <c r="A3" s="18" t="s">
        <v>72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3" ht="14.25" customHeight="1" x14ac:dyDescent="0.3">
      <c r="A5" s="47"/>
      <c r="B5" s="27" t="s">
        <v>27</v>
      </c>
      <c r="C5" s="113" t="s">
        <v>28</v>
      </c>
      <c r="D5" s="112"/>
      <c r="E5" s="114"/>
      <c r="F5" s="113" t="s">
        <v>29</v>
      </c>
      <c r="G5" s="112"/>
      <c r="H5" s="112"/>
      <c r="I5" s="38" t="s">
        <v>30</v>
      </c>
      <c r="J5" s="112" t="s">
        <v>31</v>
      </c>
      <c r="K5" s="112"/>
    </row>
    <row r="6" spans="1:13" ht="14.25" customHeight="1" x14ac:dyDescent="0.3">
      <c r="A6" s="48"/>
      <c r="B6" s="26" t="s">
        <v>14</v>
      </c>
      <c r="C6" s="29" t="s">
        <v>14</v>
      </c>
      <c r="D6" s="28" t="s">
        <v>32</v>
      </c>
      <c r="E6" s="29" t="s">
        <v>33</v>
      </c>
      <c r="F6" s="26" t="s">
        <v>14</v>
      </c>
      <c r="G6" s="29" t="s">
        <v>34</v>
      </c>
      <c r="H6" s="26" t="s">
        <v>35</v>
      </c>
      <c r="I6" s="29" t="s">
        <v>36</v>
      </c>
      <c r="J6" s="26" t="s">
        <v>14</v>
      </c>
      <c r="K6" s="28" t="s">
        <v>37</v>
      </c>
    </row>
    <row r="7" spans="1:13" ht="14.25" customHeight="1" x14ac:dyDescent="0.3">
      <c r="A7" s="48"/>
      <c r="B7" s="29"/>
      <c r="C7" s="26"/>
      <c r="D7" s="28" t="s">
        <v>38</v>
      </c>
      <c r="E7" s="28"/>
      <c r="F7" s="28"/>
      <c r="G7" s="28" t="s">
        <v>39</v>
      </c>
      <c r="H7" s="29"/>
      <c r="I7" s="29"/>
      <c r="J7" s="26"/>
      <c r="K7" s="28" t="s">
        <v>40</v>
      </c>
    </row>
    <row r="8" spans="1:13" s="5" customFormat="1" ht="14" x14ac:dyDescent="0.3">
      <c r="A8" s="49" t="s">
        <v>19</v>
      </c>
      <c r="B8" s="30"/>
      <c r="C8" s="40"/>
      <c r="D8" s="15" t="s">
        <v>41</v>
      </c>
      <c r="E8" s="15"/>
      <c r="F8" s="15"/>
      <c r="G8" s="15" t="s">
        <v>42</v>
      </c>
      <c r="H8" s="25"/>
      <c r="I8" s="39"/>
      <c r="J8" s="37"/>
      <c r="K8" s="25"/>
    </row>
    <row r="9" spans="1:13" ht="14.25" customHeight="1" x14ac:dyDescent="0.25">
      <c r="A9" s="19" t="s">
        <v>21</v>
      </c>
      <c r="B9" s="89">
        <f>C9+F9+I9+J9</f>
        <v>6349.7170000000006</v>
      </c>
      <c r="C9" s="89">
        <f>D9+E9</f>
        <v>2046.5359999999998</v>
      </c>
      <c r="D9" s="90">
        <v>1710.1959999999999</v>
      </c>
      <c r="E9" s="90">
        <v>336.34</v>
      </c>
      <c r="F9" s="89">
        <f>G9+H9</f>
        <v>3120.2550000000001</v>
      </c>
      <c r="G9" s="90">
        <v>920.54300000000001</v>
      </c>
      <c r="H9" s="90">
        <v>2199.712</v>
      </c>
      <c r="I9" s="90">
        <v>311.85399999999998</v>
      </c>
      <c r="J9" s="90">
        <v>871.072</v>
      </c>
      <c r="K9" s="91">
        <v>455.4</v>
      </c>
      <c r="M9" s="53"/>
    </row>
    <row r="10" spans="1:13" ht="14.25" customHeight="1" x14ac:dyDescent="0.25">
      <c r="A10" s="19" t="s">
        <v>22</v>
      </c>
      <c r="B10" s="89">
        <f t="shared" ref="B10" si="0">C10+F10+I10+J10</f>
        <v>10615.154999999999</v>
      </c>
      <c r="C10" s="89">
        <f t="shared" ref="C10:C11" si="1">D10+E10</f>
        <v>778.13400000000001</v>
      </c>
      <c r="D10" s="90">
        <v>716.06700000000001</v>
      </c>
      <c r="E10" s="90">
        <v>62.067</v>
      </c>
      <c r="F10" s="89">
        <f t="shared" ref="F10:F11" si="2">G10+H10</f>
        <v>8837.0259999999998</v>
      </c>
      <c r="G10" s="90">
        <v>6455.1270000000004</v>
      </c>
      <c r="H10" s="90">
        <v>2381.8989999999999</v>
      </c>
      <c r="I10" s="90">
        <v>303.3</v>
      </c>
      <c r="J10" s="90">
        <v>696.69500000000005</v>
      </c>
      <c r="K10" s="91">
        <v>288.8</v>
      </c>
      <c r="M10" s="53"/>
    </row>
    <row r="11" spans="1:13" s="55" customFormat="1" ht="14.5" x14ac:dyDescent="0.25">
      <c r="A11" s="54" t="s">
        <v>23</v>
      </c>
      <c r="B11" s="89">
        <f>C11+F11+I11+J11</f>
        <v>1174.9930000000002</v>
      </c>
      <c r="C11" s="89">
        <f t="shared" si="1"/>
        <v>31.92</v>
      </c>
      <c r="D11" s="92">
        <v>31.92</v>
      </c>
      <c r="E11" s="93">
        <v>0</v>
      </c>
      <c r="F11" s="89">
        <f t="shared" si="2"/>
        <v>1095.595</v>
      </c>
      <c r="G11" s="92">
        <v>1056.383</v>
      </c>
      <c r="H11" s="92">
        <v>39.212000000000003</v>
      </c>
      <c r="I11" s="92">
        <v>43.912999999999997</v>
      </c>
      <c r="J11" s="92">
        <v>3.5649999999999999</v>
      </c>
      <c r="K11" s="94">
        <v>2.1</v>
      </c>
    </row>
    <row r="12" spans="1:13" s="4" customFormat="1" ht="14.25" customHeight="1" x14ac:dyDescent="0.3">
      <c r="A12" s="20" t="s">
        <v>14</v>
      </c>
      <c r="B12" s="95">
        <f>B9+B10</f>
        <v>16964.871999999999</v>
      </c>
      <c r="C12" s="95">
        <f t="shared" ref="C12:K12" si="3">C9+C10</f>
        <v>2824.67</v>
      </c>
      <c r="D12" s="95">
        <f t="shared" si="3"/>
        <v>2426.2629999999999</v>
      </c>
      <c r="E12" s="95">
        <f t="shared" si="3"/>
        <v>398.40699999999998</v>
      </c>
      <c r="F12" s="95">
        <f t="shared" si="3"/>
        <v>11957.280999999999</v>
      </c>
      <c r="G12" s="95">
        <f t="shared" si="3"/>
        <v>7375.67</v>
      </c>
      <c r="H12" s="95">
        <f t="shared" si="3"/>
        <v>4581.6109999999999</v>
      </c>
      <c r="I12" s="95">
        <f t="shared" si="3"/>
        <v>615.154</v>
      </c>
      <c r="J12" s="95">
        <f t="shared" si="3"/>
        <v>1567.7670000000001</v>
      </c>
      <c r="K12" s="96">
        <f t="shared" si="3"/>
        <v>744.2</v>
      </c>
    </row>
    <row r="13" spans="1:13" s="4" customFormat="1" ht="13" x14ac:dyDescent="0.3">
      <c r="B13" s="63"/>
      <c r="C13" s="6"/>
      <c r="D13" s="6"/>
      <c r="E13" s="6"/>
      <c r="F13" s="6"/>
      <c r="G13" s="6"/>
      <c r="H13" s="6"/>
      <c r="I13" s="6"/>
      <c r="J13" s="6"/>
    </row>
    <row r="14" spans="1:13" x14ac:dyDescent="0.25">
      <c r="A14" s="8" t="s">
        <v>43</v>
      </c>
    </row>
    <row r="15" spans="1:13" x14ac:dyDescent="0.25">
      <c r="A15" s="12" t="s">
        <v>69</v>
      </c>
      <c r="D15" s="105"/>
      <c r="E15" s="105"/>
      <c r="F15" s="105"/>
      <c r="G15" s="105"/>
      <c r="H15" s="105"/>
      <c r="I15" s="105"/>
      <c r="J15" s="105"/>
      <c r="K15" s="105"/>
    </row>
    <row r="16" spans="1:13" x14ac:dyDescent="0.25"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8" spans="1:1" x14ac:dyDescent="0.25">
      <c r="A18" t="s">
        <v>82</v>
      </c>
    </row>
    <row r="19" spans="1:1" x14ac:dyDescent="0.25">
      <c r="A19" t="s">
        <v>86</v>
      </c>
    </row>
  </sheetData>
  <mergeCells count="3">
    <mergeCell ref="J5:K5"/>
    <mergeCell ref="C5:E5"/>
    <mergeCell ref="F5:H5"/>
  </mergeCells>
  <phoneticPr fontId="0" type="noConversion"/>
  <hyperlinks>
    <hyperlink ref="C1" location="Innhold!A1" display="Innhold og tegnforklaring" xr:uid="{53882171-B2E4-4E1B-9D91-6F8B2D463A8F}"/>
  </hyperlinks>
  <pageMargins left="0.19685039370078741" right="0.15748031496062992" top="0.98425196850393704" bottom="0.98425196850393704" header="0.51181102362204722" footer="0.51181102362204722"/>
  <pageSetup paperSize="9" scale="77" orientation="landscape" r:id="rId1"/>
  <headerFooter alignWithMargins="0">
    <oddFooter>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3"/>
  <sheetViews>
    <sheetView showGridLines="0" zoomScaleNormal="100" workbookViewId="0">
      <selection activeCell="C1" sqref="C1"/>
    </sheetView>
  </sheetViews>
  <sheetFormatPr baseColWidth="10" defaultColWidth="9.1796875" defaultRowHeight="12.5" x14ac:dyDescent="0.25"/>
  <cols>
    <col min="1" max="1" width="59.1796875" customWidth="1"/>
    <col min="2" max="6" width="11.1796875" customWidth="1"/>
    <col min="7" max="7" width="13.1796875" customWidth="1"/>
    <col min="8" max="8" width="15.26953125" customWidth="1"/>
  </cols>
  <sheetData>
    <row r="1" spans="1:11" ht="13" x14ac:dyDescent="0.3">
      <c r="A1" s="17" t="s">
        <v>70</v>
      </c>
      <c r="C1" s="62" t="s">
        <v>89</v>
      </c>
    </row>
    <row r="2" spans="1:11" s="2" customFormat="1" ht="18" x14ac:dyDescent="0.4">
      <c r="A2" s="1" t="s">
        <v>44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2" customFormat="1" ht="15.5" x14ac:dyDescent="0.35">
      <c r="A3" s="51" t="s">
        <v>73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104" t="s">
        <v>74</v>
      </c>
    </row>
    <row r="5" spans="1:11" ht="14.25" customHeight="1" x14ac:dyDescent="0.25">
      <c r="A5" s="115" t="s">
        <v>45</v>
      </c>
      <c r="B5" s="33"/>
      <c r="C5" s="109" t="s">
        <v>12</v>
      </c>
      <c r="D5" s="110"/>
      <c r="E5" s="111"/>
      <c r="F5" s="109" t="s">
        <v>13</v>
      </c>
      <c r="G5" s="110"/>
      <c r="H5" s="110"/>
    </row>
    <row r="6" spans="1:11" ht="14" x14ac:dyDescent="0.25">
      <c r="A6" s="116"/>
      <c r="B6" s="32" t="s">
        <v>14</v>
      </c>
      <c r="C6" s="35" t="s">
        <v>14</v>
      </c>
      <c r="D6" s="35" t="s">
        <v>15</v>
      </c>
      <c r="E6" s="36" t="s">
        <v>16</v>
      </c>
      <c r="F6" s="32" t="s">
        <v>14</v>
      </c>
      <c r="G6" s="35" t="s">
        <v>17</v>
      </c>
      <c r="H6" s="35" t="s">
        <v>18</v>
      </c>
    </row>
    <row r="7" spans="1:11" ht="14" x14ac:dyDescent="0.25">
      <c r="A7" s="117"/>
      <c r="B7" s="32"/>
      <c r="C7" s="34"/>
      <c r="D7" s="23"/>
      <c r="E7" s="23"/>
      <c r="F7" s="23"/>
      <c r="G7" s="23" t="s">
        <v>20</v>
      </c>
      <c r="H7" s="24"/>
    </row>
    <row r="8" spans="1:11" ht="14.25" customHeight="1" x14ac:dyDescent="0.25">
      <c r="A8" s="19" t="s">
        <v>46</v>
      </c>
      <c r="B8" s="85">
        <f>C8+F8</f>
        <v>1736.5160000000001</v>
      </c>
      <c r="C8" s="10">
        <f>D8+E8</f>
        <v>1665.806</v>
      </c>
      <c r="D8" s="10">
        <v>1023.713</v>
      </c>
      <c r="E8" s="10">
        <v>642.09299999999996</v>
      </c>
      <c r="F8" s="10">
        <f>G8+H8</f>
        <v>70.709999999999994</v>
      </c>
      <c r="G8" s="10">
        <v>64.305999999999997</v>
      </c>
      <c r="H8" s="14">
        <v>6.4039999999999999</v>
      </c>
      <c r="K8" s="22"/>
    </row>
    <row r="9" spans="1:11" ht="14.25" customHeight="1" x14ac:dyDescent="0.25">
      <c r="A9" s="19" t="s">
        <v>47</v>
      </c>
      <c r="B9" s="10">
        <f>C9+F9</f>
        <v>5344.9939999999997</v>
      </c>
      <c r="C9" s="10">
        <f t="shared" ref="C9:C14" si="0">D9+E9</f>
        <v>5112.6579999999994</v>
      </c>
      <c r="D9" s="10">
        <v>3248.549</v>
      </c>
      <c r="E9" s="10">
        <v>1864.1089999999999</v>
      </c>
      <c r="F9" s="10">
        <f t="shared" ref="F9:F14" si="1">G9+H9</f>
        <v>232.33599999999998</v>
      </c>
      <c r="G9" s="10">
        <v>91.456999999999994</v>
      </c>
      <c r="H9" s="14">
        <v>140.87899999999999</v>
      </c>
      <c r="K9" s="22"/>
    </row>
    <row r="10" spans="1:11" ht="14.25" customHeight="1" x14ac:dyDescent="0.25">
      <c r="A10" s="19" t="s">
        <v>48</v>
      </c>
      <c r="B10" s="10">
        <f>C10+F10</f>
        <v>1825.73</v>
      </c>
      <c r="C10" s="10">
        <f t="shared" si="0"/>
        <v>1772.288</v>
      </c>
      <c r="D10" s="10">
        <v>1166.67</v>
      </c>
      <c r="E10" s="10">
        <v>605.61800000000005</v>
      </c>
      <c r="F10" s="10">
        <f t="shared" si="1"/>
        <v>53.442</v>
      </c>
      <c r="G10" s="10">
        <v>43.878</v>
      </c>
      <c r="H10" s="14">
        <v>9.5640000000000001</v>
      </c>
      <c r="K10" s="22"/>
    </row>
    <row r="11" spans="1:11" ht="14.25" customHeight="1" x14ac:dyDescent="0.25">
      <c r="A11" s="19" t="s">
        <v>49</v>
      </c>
      <c r="B11" s="10">
        <f>C11+F11</f>
        <v>1444.3340000000001</v>
      </c>
      <c r="C11" s="10">
        <f t="shared" si="0"/>
        <v>1436.779</v>
      </c>
      <c r="D11" s="10">
        <v>1033.386</v>
      </c>
      <c r="E11" s="10">
        <v>403.39299999999997</v>
      </c>
      <c r="F11" s="10">
        <f t="shared" si="1"/>
        <v>7.5549999999999997</v>
      </c>
      <c r="G11" s="10">
        <v>7.4509999999999996</v>
      </c>
      <c r="H11" s="14">
        <v>0.104</v>
      </c>
      <c r="K11" s="22"/>
    </row>
    <row r="12" spans="1:11" ht="15" x14ac:dyDescent="0.3">
      <c r="A12" s="3" t="s">
        <v>50</v>
      </c>
      <c r="B12" s="11">
        <f>SUM(B8:B11)</f>
        <v>10351.574000000001</v>
      </c>
      <c r="C12" s="11">
        <f t="shared" ref="C12:H12" si="2">SUM(C8:C11)</f>
        <v>9987.5310000000009</v>
      </c>
      <c r="D12" s="11">
        <f t="shared" si="2"/>
        <v>6472.3179999999993</v>
      </c>
      <c r="E12" s="11">
        <f t="shared" si="2"/>
        <v>3515.2129999999997</v>
      </c>
      <c r="F12" s="11">
        <f t="shared" si="2"/>
        <v>364.04300000000001</v>
      </c>
      <c r="G12" s="11">
        <f t="shared" si="2"/>
        <v>207.09199999999996</v>
      </c>
      <c r="H12" s="13">
        <f t="shared" si="2"/>
        <v>156.95099999999999</v>
      </c>
      <c r="K12" s="22"/>
    </row>
    <row r="13" spans="1:11" ht="14.5" x14ac:dyDescent="0.25">
      <c r="A13" s="19" t="s">
        <v>51</v>
      </c>
      <c r="B13" s="10">
        <f>C13+F13</f>
        <v>1174.9929999999999</v>
      </c>
      <c r="C13" s="10">
        <f t="shared" si="0"/>
        <v>1167.1959999999999</v>
      </c>
      <c r="D13" s="10">
        <v>904.87699999999995</v>
      </c>
      <c r="E13" s="10">
        <v>262.31900000000002</v>
      </c>
      <c r="F13" s="10">
        <f t="shared" si="1"/>
        <v>7.7970000000000006</v>
      </c>
      <c r="G13" s="10">
        <v>4.3970000000000002</v>
      </c>
      <c r="H13" s="88">
        <v>3.4</v>
      </c>
      <c r="K13" s="22"/>
    </row>
    <row r="14" spans="1:11" ht="14.5" x14ac:dyDescent="0.25">
      <c r="A14" s="19" t="s">
        <v>52</v>
      </c>
      <c r="B14" s="10">
        <f>C14+F14</f>
        <v>5438.5450000000001</v>
      </c>
      <c r="C14" s="10">
        <f t="shared" si="0"/>
        <v>5208.9539999999997</v>
      </c>
      <c r="D14" s="10">
        <v>3388.127</v>
      </c>
      <c r="E14" s="10">
        <v>1820.827</v>
      </c>
      <c r="F14" s="10">
        <f t="shared" si="1"/>
        <v>229.59100000000001</v>
      </c>
      <c r="G14" s="10">
        <v>106.46</v>
      </c>
      <c r="H14" s="14">
        <v>123.131</v>
      </c>
      <c r="K14" s="22"/>
    </row>
    <row r="15" spans="1:11" s="4" customFormat="1" ht="13" x14ac:dyDescent="0.3">
      <c r="A15" s="3" t="s">
        <v>14</v>
      </c>
      <c r="B15" s="11">
        <f>B12+B13+B14</f>
        <v>16965.112000000001</v>
      </c>
      <c r="C15" s="11">
        <f t="shared" ref="C15:H15" si="3">C12+C13+C14</f>
        <v>16363.681</v>
      </c>
      <c r="D15" s="11">
        <f t="shared" si="3"/>
        <v>10765.322</v>
      </c>
      <c r="E15" s="11">
        <f t="shared" si="3"/>
        <v>5598.3589999999995</v>
      </c>
      <c r="F15" s="11">
        <f t="shared" si="3"/>
        <v>601.43100000000004</v>
      </c>
      <c r="G15" s="11">
        <f t="shared" si="3"/>
        <v>317.94899999999996</v>
      </c>
      <c r="H15" s="13">
        <f t="shared" si="3"/>
        <v>283.48199999999997</v>
      </c>
      <c r="K15" s="22"/>
    </row>
    <row r="16" spans="1:11" s="4" customFormat="1" ht="13" x14ac:dyDescent="0.3">
      <c r="B16" s="7"/>
      <c r="C16" s="7"/>
      <c r="D16" s="7"/>
      <c r="E16" s="7"/>
      <c r="F16" s="7"/>
      <c r="G16" s="7"/>
      <c r="H16" s="7"/>
    </row>
    <row r="17" spans="1:1" x14ac:dyDescent="0.25">
      <c r="A17" s="8" t="s">
        <v>53</v>
      </c>
    </row>
    <row r="18" spans="1:1" x14ac:dyDescent="0.25">
      <c r="A18" s="8" t="s">
        <v>54</v>
      </c>
    </row>
    <row r="19" spans="1:1" x14ac:dyDescent="0.25">
      <c r="A19" s="8" t="s">
        <v>55</v>
      </c>
    </row>
    <row r="20" spans="1:1" x14ac:dyDescent="0.25">
      <c r="A20" s="12" t="s">
        <v>69</v>
      </c>
    </row>
    <row r="23" spans="1:1" x14ac:dyDescent="0.25">
      <c r="A23" s="106" t="s">
        <v>79</v>
      </c>
    </row>
  </sheetData>
  <mergeCells count="3">
    <mergeCell ref="C5:E5"/>
    <mergeCell ref="A5:A7"/>
    <mergeCell ref="F5:H5"/>
  </mergeCells>
  <phoneticPr fontId="0" type="noConversion"/>
  <hyperlinks>
    <hyperlink ref="A23" r:id="rId1" xr:uid="{73EC7113-35F2-4F96-BA80-DE5C25C2B42E}"/>
    <hyperlink ref="C1" location="Innhold!A1" display="Innhold og tegnforklaring" xr:uid="{73DCCF71-FC0B-451A-9C80-C468C6A8DF01}"/>
  </hyperlinks>
  <pageMargins left="0.78740157480314965" right="0.78740157480314965" top="0.98425196850393704" bottom="0.98425196850393704" header="0.51181102362204722" footer="0.51181102362204722"/>
  <pageSetup paperSize="9" scale="90" orientation="landscape" r:id="rId2"/>
  <headerFooter alignWithMargins="0">
    <oddFooter>Side &amp;P</oddFooter>
  </headerFooter>
  <ignoredErrors>
    <ignoredError sqref="B12:F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4"/>
  <sheetViews>
    <sheetView showGridLines="0" zoomScaleNormal="100" workbookViewId="0">
      <selection activeCell="C1" sqref="C1"/>
    </sheetView>
  </sheetViews>
  <sheetFormatPr baseColWidth="10" defaultColWidth="11.453125" defaultRowHeight="12.5" x14ac:dyDescent="0.25"/>
  <cols>
    <col min="1" max="1" width="53.1796875" customWidth="1"/>
    <col min="5" max="5" width="13.453125" customWidth="1"/>
    <col min="7" max="7" width="12.54296875" customWidth="1"/>
    <col min="8" max="8" width="15.54296875" customWidth="1"/>
    <col min="11" max="11" width="13.54296875" customWidth="1"/>
  </cols>
  <sheetData>
    <row r="1" spans="1:14" ht="13" x14ac:dyDescent="0.3">
      <c r="A1" s="17" t="s">
        <v>70</v>
      </c>
      <c r="C1" s="62" t="s">
        <v>89</v>
      </c>
    </row>
    <row r="2" spans="1:14" ht="18" x14ac:dyDescent="0.4">
      <c r="A2" s="1" t="s">
        <v>56</v>
      </c>
      <c r="B2" s="4"/>
      <c r="C2" s="4"/>
      <c r="D2" s="4"/>
      <c r="E2" s="4"/>
      <c r="F2" s="4"/>
      <c r="G2" s="4"/>
      <c r="H2" s="4"/>
      <c r="I2" s="4"/>
      <c r="J2" s="4"/>
    </row>
    <row r="3" spans="1:14" ht="15.5" x14ac:dyDescent="0.35">
      <c r="A3" s="18" t="s">
        <v>75</v>
      </c>
      <c r="B3" s="4"/>
      <c r="C3" s="4"/>
      <c r="D3" s="4"/>
      <c r="E3" s="4"/>
      <c r="F3" s="4"/>
      <c r="G3" s="4"/>
      <c r="H3" s="4"/>
      <c r="I3" s="4"/>
      <c r="J3" s="4"/>
    </row>
    <row r="5" spans="1:14" ht="14.25" customHeight="1" x14ac:dyDescent="0.25">
      <c r="A5" s="118" t="s">
        <v>19</v>
      </c>
      <c r="B5" s="121" t="s">
        <v>27</v>
      </c>
      <c r="C5" s="112" t="s">
        <v>28</v>
      </c>
      <c r="D5" s="112"/>
      <c r="E5" s="112"/>
      <c r="F5" s="113" t="s">
        <v>29</v>
      </c>
      <c r="G5" s="112"/>
      <c r="H5" s="114"/>
      <c r="I5" s="27" t="s">
        <v>30</v>
      </c>
      <c r="J5" s="113" t="s">
        <v>31</v>
      </c>
      <c r="K5" s="112"/>
    </row>
    <row r="6" spans="1:14" ht="14.25" customHeight="1" x14ac:dyDescent="0.25">
      <c r="A6" s="119"/>
      <c r="B6" s="122"/>
      <c r="C6" s="26" t="s">
        <v>14</v>
      </c>
      <c r="D6" s="29" t="s">
        <v>32</v>
      </c>
      <c r="E6" s="29" t="s">
        <v>33</v>
      </c>
      <c r="F6" s="28" t="s">
        <v>14</v>
      </c>
      <c r="G6" s="29" t="s">
        <v>57</v>
      </c>
      <c r="H6" s="29" t="s">
        <v>35</v>
      </c>
      <c r="I6" s="29" t="s">
        <v>36</v>
      </c>
      <c r="J6" s="29" t="s">
        <v>14</v>
      </c>
      <c r="K6" s="26" t="s">
        <v>37</v>
      </c>
    </row>
    <row r="7" spans="1:14" ht="14" x14ac:dyDescent="0.25">
      <c r="A7" s="119"/>
      <c r="B7" s="122"/>
      <c r="C7" s="31"/>
      <c r="D7" s="26" t="s">
        <v>38</v>
      </c>
      <c r="E7" s="29"/>
      <c r="F7" s="26"/>
      <c r="G7" s="29" t="s">
        <v>39</v>
      </c>
      <c r="H7" s="29"/>
      <c r="I7" s="29"/>
      <c r="J7" s="28"/>
      <c r="K7" s="28" t="s">
        <v>40</v>
      </c>
    </row>
    <row r="8" spans="1:14" ht="14" x14ac:dyDescent="0.25">
      <c r="A8" s="120"/>
      <c r="B8" s="123"/>
      <c r="C8" s="26"/>
      <c r="D8" s="30" t="s">
        <v>41</v>
      </c>
      <c r="E8" s="30"/>
      <c r="F8" s="30"/>
      <c r="G8" s="29" t="s">
        <v>42</v>
      </c>
      <c r="H8" s="30"/>
      <c r="I8" s="30"/>
      <c r="J8" s="30" t="s">
        <v>14</v>
      </c>
      <c r="K8" s="28"/>
    </row>
    <row r="9" spans="1:14" ht="14.25" customHeight="1" x14ac:dyDescent="0.25">
      <c r="A9" s="19" t="s">
        <v>46</v>
      </c>
      <c r="B9" s="85">
        <f>C9+F9+I9+J9</f>
        <v>1736.5160000000001</v>
      </c>
      <c r="C9" s="85">
        <f>D9+E9</f>
        <v>323.72200000000004</v>
      </c>
      <c r="D9" s="85">
        <v>323.42200000000003</v>
      </c>
      <c r="E9" s="85">
        <v>0.3</v>
      </c>
      <c r="F9" s="10">
        <f>G9+H9</f>
        <v>1207.8330000000001</v>
      </c>
      <c r="G9" s="85">
        <v>487.91</v>
      </c>
      <c r="H9" s="10">
        <v>719.923</v>
      </c>
      <c r="I9" s="85">
        <v>78.094999999999999</v>
      </c>
      <c r="J9" s="10">
        <v>126.866</v>
      </c>
      <c r="K9" s="86">
        <v>41.823999999999998</v>
      </c>
      <c r="L9" s="22"/>
      <c r="M9" s="21"/>
      <c r="N9" s="22"/>
    </row>
    <row r="10" spans="1:14" ht="14.25" customHeight="1" x14ac:dyDescent="0.25">
      <c r="A10" s="19" t="s">
        <v>47</v>
      </c>
      <c r="B10" s="10">
        <f t="shared" ref="B10:B15" si="0">C10+F10+I10+J10</f>
        <v>5344.9940000000006</v>
      </c>
      <c r="C10" s="10">
        <f t="shared" ref="C10:C15" si="1">D10+E10</f>
        <v>1874.5920000000001</v>
      </c>
      <c r="D10" s="10">
        <v>1528.135</v>
      </c>
      <c r="E10" s="10">
        <v>346.45699999999999</v>
      </c>
      <c r="F10" s="10">
        <f t="shared" ref="F10:F15" si="2">G10+H10</f>
        <v>2387.4549999999999</v>
      </c>
      <c r="G10" s="10">
        <v>657.048</v>
      </c>
      <c r="H10" s="10">
        <v>1730.4069999999999</v>
      </c>
      <c r="I10" s="10">
        <v>240.28299999999999</v>
      </c>
      <c r="J10" s="10">
        <v>842.66399999999999</v>
      </c>
      <c r="K10" s="14">
        <v>390.38799999999998</v>
      </c>
      <c r="L10" s="22"/>
      <c r="M10" s="21"/>
      <c r="N10" s="22"/>
    </row>
    <row r="11" spans="1:14" ht="14.25" customHeight="1" x14ac:dyDescent="0.25">
      <c r="A11" s="19" t="s">
        <v>48</v>
      </c>
      <c r="B11" s="10">
        <f t="shared" si="0"/>
        <v>1825.73</v>
      </c>
      <c r="C11" s="10">
        <f t="shared" si="1"/>
        <v>206.75200000000001</v>
      </c>
      <c r="D11" s="10">
        <v>183.398</v>
      </c>
      <c r="E11" s="10">
        <v>23.353999999999999</v>
      </c>
      <c r="F11" s="10">
        <f t="shared" si="2"/>
        <v>1345.748</v>
      </c>
      <c r="G11" s="10">
        <v>624.45799999999997</v>
      </c>
      <c r="H11" s="10">
        <v>721.29</v>
      </c>
      <c r="I11" s="10">
        <v>55.314</v>
      </c>
      <c r="J11" s="10">
        <v>217.916</v>
      </c>
      <c r="K11" s="14">
        <v>102.39</v>
      </c>
      <c r="L11" s="22"/>
      <c r="M11" s="21"/>
      <c r="N11" s="22"/>
    </row>
    <row r="12" spans="1:14" ht="14.25" customHeight="1" x14ac:dyDescent="0.25">
      <c r="A12" s="19" t="s">
        <v>49</v>
      </c>
      <c r="B12" s="10">
        <f t="shared" si="0"/>
        <v>1444.3339999999998</v>
      </c>
      <c r="C12" s="10">
        <f t="shared" si="1"/>
        <v>113.123</v>
      </c>
      <c r="D12" s="10">
        <v>108.914</v>
      </c>
      <c r="E12" s="10">
        <v>4.2089999999999996</v>
      </c>
      <c r="F12" s="10">
        <f t="shared" si="2"/>
        <v>1156.55</v>
      </c>
      <c r="G12" s="10">
        <v>405.79</v>
      </c>
      <c r="H12" s="10">
        <v>750.76</v>
      </c>
      <c r="I12" s="10">
        <v>35.176000000000002</v>
      </c>
      <c r="J12" s="10">
        <v>139.48500000000001</v>
      </c>
      <c r="K12" s="14">
        <v>63.851999999999997</v>
      </c>
      <c r="L12" s="22"/>
      <c r="M12" s="21"/>
      <c r="N12" s="22"/>
    </row>
    <row r="13" spans="1:14" ht="15" x14ac:dyDescent="0.3">
      <c r="A13" s="3" t="s">
        <v>50</v>
      </c>
      <c r="B13" s="11">
        <f>SUM(B9:B12)</f>
        <v>10351.574000000001</v>
      </c>
      <c r="C13" s="11">
        <f t="shared" ref="C13:K13" si="3">SUM(C9:C12)</f>
        <v>2518.1890000000003</v>
      </c>
      <c r="D13" s="11">
        <f t="shared" si="3"/>
        <v>2143.8690000000001</v>
      </c>
      <c r="E13" s="11">
        <f t="shared" si="3"/>
        <v>374.32</v>
      </c>
      <c r="F13" s="11">
        <f t="shared" si="3"/>
        <v>6097.5860000000002</v>
      </c>
      <c r="G13" s="11">
        <f t="shared" si="3"/>
        <v>2175.2060000000001</v>
      </c>
      <c r="H13" s="11">
        <f t="shared" si="3"/>
        <v>3922.38</v>
      </c>
      <c r="I13" s="11">
        <f t="shared" si="3"/>
        <v>408.86799999999999</v>
      </c>
      <c r="J13" s="11">
        <f t="shared" si="3"/>
        <v>1326.931</v>
      </c>
      <c r="K13" s="13">
        <f t="shared" si="3"/>
        <v>598.45399999999995</v>
      </c>
      <c r="L13" s="22"/>
      <c r="M13" s="22"/>
      <c r="N13" s="22"/>
    </row>
    <row r="14" spans="1:14" s="55" customFormat="1" ht="14.5" x14ac:dyDescent="0.25">
      <c r="A14" s="19" t="s">
        <v>51</v>
      </c>
      <c r="B14" s="10">
        <f t="shared" si="0"/>
        <v>1174.9930000000002</v>
      </c>
      <c r="C14" s="10">
        <f t="shared" si="1"/>
        <v>31.92</v>
      </c>
      <c r="D14" s="10">
        <v>31.92</v>
      </c>
      <c r="E14" s="87">
        <v>0</v>
      </c>
      <c r="F14" s="10">
        <f t="shared" si="2"/>
        <v>1095.595</v>
      </c>
      <c r="G14" s="10">
        <v>1056.383</v>
      </c>
      <c r="H14" s="10">
        <v>39.212000000000003</v>
      </c>
      <c r="I14" s="10">
        <v>43.912999999999997</v>
      </c>
      <c r="J14" s="10">
        <v>3.5649999999999999</v>
      </c>
      <c r="K14" s="14">
        <v>2.1</v>
      </c>
      <c r="N14" s="22"/>
    </row>
    <row r="15" spans="1:14" ht="14.5" x14ac:dyDescent="0.25">
      <c r="A15" s="19" t="s">
        <v>52</v>
      </c>
      <c r="B15" s="10">
        <f t="shared" si="0"/>
        <v>5438.3049999999994</v>
      </c>
      <c r="C15" s="10">
        <f t="shared" si="1"/>
        <v>274.56099999999998</v>
      </c>
      <c r="D15" s="10">
        <v>250.47399999999999</v>
      </c>
      <c r="E15" s="10">
        <v>24.087</v>
      </c>
      <c r="F15" s="10">
        <f t="shared" si="2"/>
        <v>4764.1000000000004</v>
      </c>
      <c r="G15" s="10">
        <v>4144.0810000000001</v>
      </c>
      <c r="H15" s="10">
        <v>620.01900000000001</v>
      </c>
      <c r="I15" s="10">
        <v>162.37299999999999</v>
      </c>
      <c r="J15" s="10">
        <v>237.27099999999999</v>
      </c>
      <c r="K15" s="14">
        <v>143.68</v>
      </c>
      <c r="L15" s="22"/>
      <c r="M15" s="22"/>
      <c r="N15" s="22"/>
    </row>
    <row r="16" spans="1:14" ht="13" x14ac:dyDescent="0.3">
      <c r="A16" s="3" t="s">
        <v>14</v>
      </c>
      <c r="B16" s="11">
        <f>B13+B14+B15</f>
        <v>16964.871999999999</v>
      </c>
      <c r="C16" s="11">
        <f t="shared" ref="C16:K16" si="4">C13+C14+C15</f>
        <v>2824.6700000000005</v>
      </c>
      <c r="D16" s="11">
        <f t="shared" si="4"/>
        <v>2426.2630000000004</v>
      </c>
      <c r="E16" s="11">
        <f t="shared" si="4"/>
        <v>398.40699999999998</v>
      </c>
      <c r="F16" s="11">
        <f t="shared" si="4"/>
        <v>11957.281000000001</v>
      </c>
      <c r="G16" s="11">
        <f t="shared" si="4"/>
        <v>7375.67</v>
      </c>
      <c r="H16" s="11">
        <f t="shared" si="4"/>
        <v>4581.6109999999999</v>
      </c>
      <c r="I16" s="11">
        <f t="shared" si="4"/>
        <v>615.154</v>
      </c>
      <c r="J16" s="11">
        <f t="shared" si="4"/>
        <v>1567.7670000000001</v>
      </c>
      <c r="K16" s="13">
        <f t="shared" si="4"/>
        <v>744.23399999999992</v>
      </c>
      <c r="N16" s="22"/>
    </row>
    <row r="17" spans="1:11" ht="13" x14ac:dyDescent="0.3">
      <c r="A17" s="4"/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5">
      <c r="A18" s="8" t="s">
        <v>53</v>
      </c>
      <c r="C18" s="52"/>
      <c r="F18" s="52"/>
    </row>
    <row r="19" spans="1:11" x14ac:dyDescent="0.25">
      <c r="A19" s="8" t="s">
        <v>54</v>
      </c>
    </row>
    <row r="20" spans="1:11" x14ac:dyDescent="0.25">
      <c r="A20" s="8" t="s">
        <v>55</v>
      </c>
    </row>
    <row r="21" spans="1:11" x14ac:dyDescent="0.25">
      <c r="A21" s="12" t="s">
        <v>69</v>
      </c>
    </row>
    <row r="23" spans="1:11" x14ac:dyDescent="0.25">
      <c r="A23" s="106" t="s">
        <v>80</v>
      </c>
    </row>
    <row r="24" spans="1:11" x14ac:dyDescent="0.25">
      <c r="A24" t="s">
        <v>87</v>
      </c>
    </row>
  </sheetData>
  <mergeCells count="5">
    <mergeCell ref="J5:K5"/>
    <mergeCell ref="A5:A8"/>
    <mergeCell ref="B5:B8"/>
    <mergeCell ref="C5:E5"/>
    <mergeCell ref="F5:H5"/>
  </mergeCells>
  <phoneticPr fontId="0" type="noConversion"/>
  <hyperlinks>
    <hyperlink ref="A23" r:id="rId1" xr:uid="{CF7789D3-4DD3-4920-992A-4B2C5101E03D}"/>
    <hyperlink ref="C1" location="Innhold!A1" display="Innhold og tegnforklaring" xr:uid="{3EE875B0-A8E0-4F1E-8493-98BB26CE4B8A}"/>
  </hyperlinks>
  <pageMargins left="0.78740157480314965" right="0.78740157480314965" top="0.98425196850393704" bottom="0.98425196850393704" header="0.51181102362204722" footer="0.51181102362204722"/>
  <pageSetup paperSize="9" scale="74" orientation="landscape" r:id="rId2"/>
  <headerFooter alignWithMargins="0"/>
  <ignoredErrors>
    <ignoredError sqref="B13:F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6"/>
  <sheetViews>
    <sheetView showGridLines="0" workbookViewId="0">
      <selection activeCell="C1" sqref="C1"/>
    </sheetView>
  </sheetViews>
  <sheetFormatPr baseColWidth="10" defaultColWidth="11.453125" defaultRowHeight="12.5" x14ac:dyDescent="0.25"/>
  <cols>
    <col min="1" max="1" width="57.54296875" customWidth="1"/>
    <col min="3" max="3" width="25.54296875" customWidth="1"/>
    <col min="5" max="5" width="24.7265625" bestFit="1" customWidth="1"/>
  </cols>
  <sheetData>
    <row r="1" spans="1:9" ht="13" x14ac:dyDescent="0.3">
      <c r="A1" s="17" t="s">
        <v>70</v>
      </c>
      <c r="C1" s="62" t="s">
        <v>89</v>
      </c>
    </row>
    <row r="2" spans="1:9" ht="18" x14ac:dyDescent="0.4">
      <c r="A2" s="1" t="s">
        <v>58</v>
      </c>
      <c r="B2" s="4"/>
      <c r="C2" s="4"/>
      <c r="D2" s="4"/>
      <c r="E2" s="4"/>
    </row>
    <row r="3" spans="1:9" ht="15.5" x14ac:dyDescent="0.35">
      <c r="A3" s="18" t="s">
        <v>76</v>
      </c>
      <c r="B3" s="4"/>
      <c r="C3" s="4"/>
      <c r="D3" s="4"/>
      <c r="E3" s="4"/>
    </row>
    <row r="5" spans="1:9" ht="14" x14ac:dyDescent="0.25">
      <c r="A5" s="126" t="s">
        <v>19</v>
      </c>
      <c r="B5" s="124" t="s">
        <v>59</v>
      </c>
      <c r="C5" s="124"/>
      <c r="D5" s="125" t="s">
        <v>60</v>
      </c>
      <c r="E5" s="124"/>
    </row>
    <row r="6" spans="1:9" ht="14" x14ac:dyDescent="0.25">
      <c r="A6" s="127"/>
      <c r="B6" s="43" t="s">
        <v>14</v>
      </c>
      <c r="C6" s="41" t="s">
        <v>61</v>
      </c>
      <c r="D6" s="41" t="s">
        <v>14</v>
      </c>
      <c r="E6" s="42" t="s">
        <v>61</v>
      </c>
    </row>
    <row r="7" spans="1:9" ht="14.25" customHeight="1" x14ac:dyDescent="0.25">
      <c r="A7" s="19" t="s">
        <v>21</v>
      </c>
      <c r="B7" s="10">
        <v>3818</v>
      </c>
      <c r="C7" s="10">
        <v>2620</v>
      </c>
      <c r="D7" s="10">
        <v>3475.2000000000007</v>
      </c>
      <c r="E7" s="14">
        <v>2469.0000000000005</v>
      </c>
      <c r="F7" s="16"/>
      <c r="G7" s="14"/>
      <c r="H7" s="50"/>
    </row>
    <row r="8" spans="1:9" ht="14.25" customHeight="1" x14ac:dyDescent="0.25">
      <c r="A8" s="19" t="s">
        <v>22</v>
      </c>
      <c r="B8" s="10">
        <v>10470</v>
      </c>
      <c r="C8" s="10">
        <v>6509</v>
      </c>
      <c r="D8" s="10">
        <v>6885.5999999999995</v>
      </c>
      <c r="E8" s="14">
        <v>4633.8999999999996</v>
      </c>
      <c r="F8" s="16"/>
      <c r="G8" s="14"/>
      <c r="H8" s="50"/>
      <c r="I8" s="16"/>
    </row>
    <row r="9" spans="1:9" s="55" customFormat="1" ht="14.5" x14ac:dyDescent="0.25">
      <c r="A9" s="54" t="s">
        <v>23</v>
      </c>
      <c r="B9" s="56">
        <v>1861</v>
      </c>
      <c r="C9" s="10">
        <v>1149</v>
      </c>
      <c r="D9" s="10">
        <v>844</v>
      </c>
      <c r="E9" s="14">
        <v>517</v>
      </c>
      <c r="F9" s="16"/>
      <c r="G9" s="22"/>
      <c r="H9" s="50"/>
    </row>
    <row r="10" spans="1:9" ht="13" x14ac:dyDescent="0.3">
      <c r="A10" s="11" t="s">
        <v>14</v>
      </c>
      <c r="B10" s="11">
        <f>B7+B8</f>
        <v>14288</v>
      </c>
      <c r="C10" s="11">
        <f t="shared" ref="C10:E10" si="0">C7+C8</f>
        <v>9129</v>
      </c>
      <c r="D10" s="11">
        <f t="shared" si="0"/>
        <v>10360.799999999999</v>
      </c>
      <c r="E10" s="13">
        <f t="shared" si="0"/>
        <v>7102.9</v>
      </c>
      <c r="F10" s="16"/>
      <c r="G10" s="22"/>
    </row>
    <row r="11" spans="1:9" x14ac:dyDescent="0.25">
      <c r="C11" s="16"/>
    </row>
    <row r="12" spans="1:9" x14ac:dyDescent="0.25">
      <c r="A12" s="8" t="s">
        <v>25</v>
      </c>
      <c r="C12" s="16"/>
      <c r="D12" s="16"/>
    </row>
    <row r="13" spans="1:9" x14ac:dyDescent="0.25">
      <c r="A13" s="12" t="s">
        <v>69</v>
      </c>
      <c r="C13" s="16"/>
    </row>
    <row r="14" spans="1:9" x14ac:dyDescent="0.25">
      <c r="C14" s="16"/>
    </row>
    <row r="16" spans="1:9" x14ac:dyDescent="0.25">
      <c r="A16" s="108" t="s">
        <v>85</v>
      </c>
    </row>
  </sheetData>
  <mergeCells count="3">
    <mergeCell ref="B5:C5"/>
    <mergeCell ref="D5:E5"/>
    <mergeCell ref="A5:A6"/>
  </mergeCells>
  <phoneticPr fontId="0" type="noConversion"/>
  <hyperlinks>
    <hyperlink ref="C1" location="Innhold!A1" display="Innhold og tegnforklaring" xr:uid="{F730CF12-E6F9-4E02-97FC-9C245185E3C2}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4"/>
  <sheetViews>
    <sheetView showGridLines="0" workbookViewId="0">
      <selection activeCell="C1" sqref="C1"/>
    </sheetView>
  </sheetViews>
  <sheetFormatPr baseColWidth="10" defaultColWidth="11.453125" defaultRowHeight="12.5" x14ac:dyDescent="0.25"/>
  <cols>
    <col min="1" max="1" width="61.54296875" customWidth="1"/>
    <col min="3" max="3" width="23.1796875" customWidth="1"/>
    <col min="5" max="5" width="23.54296875" customWidth="1"/>
  </cols>
  <sheetData>
    <row r="1" spans="1:8" ht="13" x14ac:dyDescent="0.3">
      <c r="A1" s="17" t="s">
        <v>70</v>
      </c>
      <c r="C1" s="62" t="s">
        <v>89</v>
      </c>
    </row>
    <row r="2" spans="1:8" ht="18" x14ac:dyDescent="0.4">
      <c r="A2" s="1" t="s">
        <v>62</v>
      </c>
      <c r="B2" s="4"/>
      <c r="C2" s="4"/>
      <c r="D2" s="4"/>
      <c r="E2" s="4"/>
    </row>
    <row r="3" spans="1:8" ht="15.5" x14ac:dyDescent="0.35">
      <c r="A3" s="18" t="s">
        <v>77</v>
      </c>
      <c r="B3" s="4"/>
      <c r="C3" s="4"/>
      <c r="D3" s="4"/>
      <c r="E3" s="4"/>
    </row>
    <row r="5" spans="1:8" ht="14" x14ac:dyDescent="0.25">
      <c r="A5" s="126" t="s">
        <v>19</v>
      </c>
      <c r="B5" s="124" t="s">
        <v>59</v>
      </c>
      <c r="C5" s="124"/>
      <c r="D5" s="125" t="s">
        <v>60</v>
      </c>
      <c r="E5" s="124"/>
      <c r="G5" s="55"/>
    </row>
    <row r="6" spans="1:8" ht="14" x14ac:dyDescent="0.25">
      <c r="A6" s="117"/>
      <c r="B6" s="43" t="s">
        <v>14</v>
      </c>
      <c r="C6" s="41" t="s">
        <v>61</v>
      </c>
      <c r="D6" s="41" t="s">
        <v>14</v>
      </c>
      <c r="E6" s="42" t="s">
        <v>61</v>
      </c>
    </row>
    <row r="7" spans="1:8" ht="14.25" customHeight="1" x14ac:dyDescent="0.25">
      <c r="A7" s="19" t="s">
        <v>46</v>
      </c>
      <c r="B7" s="10">
        <v>1515</v>
      </c>
      <c r="C7" s="10">
        <v>841</v>
      </c>
      <c r="D7" s="10">
        <v>1103.4000000000001</v>
      </c>
      <c r="E7" s="14">
        <v>673.4</v>
      </c>
      <c r="F7" s="16"/>
      <c r="G7" s="14"/>
      <c r="H7" s="16"/>
    </row>
    <row r="8" spans="1:8" ht="14.25" customHeight="1" x14ac:dyDescent="0.25">
      <c r="A8" s="19" t="s">
        <v>47</v>
      </c>
      <c r="B8" s="10">
        <v>3266</v>
      </c>
      <c r="C8" s="10">
        <v>2047</v>
      </c>
      <c r="D8" s="10">
        <v>2830.3</v>
      </c>
      <c r="E8" s="14">
        <v>1949.6999999999998</v>
      </c>
      <c r="F8" s="16"/>
      <c r="G8" s="14"/>
      <c r="H8" s="16"/>
    </row>
    <row r="9" spans="1:8" ht="14.25" customHeight="1" x14ac:dyDescent="0.25">
      <c r="A9" s="19" t="s">
        <v>48</v>
      </c>
      <c r="B9" s="10">
        <v>1340</v>
      </c>
      <c r="C9" s="10">
        <v>882</v>
      </c>
      <c r="D9" s="10">
        <v>1179</v>
      </c>
      <c r="E9" s="14">
        <v>826.9</v>
      </c>
      <c r="F9" s="16"/>
      <c r="G9" s="14"/>
      <c r="H9" s="16"/>
    </row>
    <row r="10" spans="1:8" ht="14.25" customHeight="1" x14ac:dyDescent="0.25">
      <c r="A10" s="19" t="s">
        <v>49</v>
      </c>
      <c r="B10" s="10">
        <v>1114</v>
      </c>
      <c r="C10" s="10">
        <v>852</v>
      </c>
      <c r="D10" s="10">
        <v>1025.0999999999999</v>
      </c>
      <c r="E10" s="14">
        <v>809.99999999999989</v>
      </c>
      <c r="F10" s="16"/>
      <c r="G10" s="14"/>
      <c r="H10" s="16"/>
    </row>
    <row r="11" spans="1:8" ht="15" x14ac:dyDescent="0.3">
      <c r="A11" s="20" t="s">
        <v>50</v>
      </c>
      <c r="B11" s="11">
        <f>SUM(B7:B10)</f>
        <v>7235</v>
      </c>
      <c r="C11" s="11">
        <f t="shared" ref="C11:E11" si="0">SUM(C7:C10)</f>
        <v>4622</v>
      </c>
      <c r="D11" s="11">
        <f t="shared" si="0"/>
        <v>6137.8000000000011</v>
      </c>
      <c r="E11" s="13">
        <f t="shared" si="0"/>
        <v>4260</v>
      </c>
      <c r="F11" s="16"/>
      <c r="G11" s="14"/>
      <c r="H11" s="16"/>
    </row>
    <row r="12" spans="1:8" ht="14.5" x14ac:dyDescent="0.25">
      <c r="A12" s="19" t="s">
        <v>51</v>
      </c>
      <c r="B12" s="10">
        <v>1862</v>
      </c>
      <c r="C12" s="10">
        <v>1149</v>
      </c>
      <c r="D12" s="10">
        <v>838</v>
      </c>
      <c r="E12" s="14">
        <v>511.5</v>
      </c>
      <c r="F12" s="16"/>
      <c r="G12" s="14"/>
      <c r="H12" s="16"/>
    </row>
    <row r="13" spans="1:8" ht="14.5" x14ac:dyDescent="0.25">
      <c r="A13" s="19" t="s">
        <v>52</v>
      </c>
      <c r="B13" s="10">
        <v>5191</v>
      </c>
      <c r="C13" s="10">
        <v>3358</v>
      </c>
      <c r="D13" s="10">
        <v>3385.0000000000005</v>
      </c>
      <c r="E13" s="14">
        <v>2331.4000000000005</v>
      </c>
      <c r="F13" s="16"/>
      <c r="G13" s="14"/>
      <c r="H13" s="16"/>
    </row>
    <row r="14" spans="1:8" ht="13" x14ac:dyDescent="0.3">
      <c r="A14" s="20" t="s">
        <v>14</v>
      </c>
      <c r="B14" s="11">
        <f>B11+B12+B13</f>
        <v>14288</v>
      </c>
      <c r="C14" s="11">
        <f t="shared" ref="C14:E14" si="1">C11+C12+C13</f>
        <v>9129</v>
      </c>
      <c r="D14" s="11">
        <f t="shared" si="1"/>
        <v>10360.800000000001</v>
      </c>
      <c r="E14" s="13">
        <f t="shared" si="1"/>
        <v>7102.9000000000005</v>
      </c>
      <c r="F14" s="16"/>
      <c r="G14" s="13"/>
      <c r="H14" s="16"/>
    </row>
    <row r="15" spans="1:8" ht="13" x14ac:dyDescent="0.3">
      <c r="A15" s="4"/>
      <c r="C15" s="16"/>
    </row>
    <row r="16" spans="1:8" x14ac:dyDescent="0.25">
      <c r="A16" s="8" t="s">
        <v>53</v>
      </c>
    </row>
    <row r="17" spans="1:1" x14ac:dyDescent="0.25">
      <c r="A17" s="8" t="s">
        <v>54</v>
      </c>
    </row>
    <row r="18" spans="1:1" x14ac:dyDescent="0.25">
      <c r="A18" s="8" t="s">
        <v>55</v>
      </c>
    </row>
    <row r="19" spans="1:1" x14ac:dyDescent="0.25">
      <c r="A19" s="12" t="s">
        <v>69</v>
      </c>
    </row>
    <row r="22" spans="1:1" x14ac:dyDescent="0.25">
      <c r="A22" t="s">
        <v>81</v>
      </c>
    </row>
    <row r="23" spans="1:1" x14ac:dyDescent="0.25">
      <c r="A23" t="s">
        <v>88</v>
      </c>
    </row>
    <row r="24" spans="1:1" x14ac:dyDescent="0.25">
      <c r="A24" t="s">
        <v>83</v>
      </c>
    </row>
  </sheetData>
  <mergeCells count="3">
    <mergeCell ref="D5:E5"/>
    <mergeCell ref="B5:C5"/>
    <mergeCell ref="A5:A6"/>
  </mergeCells>
  <phoneticPr fontId="0" type="noConversion"/>
  <hyperlinks>
    <hyperlink ref="C1" location="Innhold!A1" display="Innhold og tegnforklaring" xr:uid="{EF45371E-049C-4014-9D7E-EA8D7A7E4383}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EC6D-6925-4720-82E9-2DDA4E378665}">
  <dimension ref="A1:T27"/>
  <sheetViews>
    <sheetView tabSelected="1" zoomScaleNormal="100" workbookViewId="0"/>
  </sheetViews>
  <sheetFormatPr baseColWidth="10" defaultColWidth="11.453125" defaultRowHeight="14.5" x14ac:dyDescent="0.35"/>
  <cols>
    <col min="1" max="1" width="54.26953125" style="64" customWidth="1"/>
    <col min="2" max="4" width="8.7265625" style="64" customWidth="1"/>
    <col min="5" max="5" width="11.453125" style="64"/>
    <col min="6" max="8" width="8.7265625" style="64" customWidth="1"/>
    <col min="9" max="16384" width="11.453125" style="64"/>
  </cols>
  <sheetData>
    <row r="1" spans="1:20" x14ac:dyDescent="0.35">
      <c r="A1" s="17" t="s">
        <v>70</v>
      </c>
      <c r="C1" s="62" t="s">
        <v>89</v>
      </c>
    </row>
    <row r="2" spans="1:20" ht="18" x14ac:dyDescent="0.4">
      <c r="A2" s="82" t="s">
        <v>63</v>
      </c>
    </row>
    <row r="3" spans="1:20" ht="15.5" x14ac:dyDescent="0.35">
      <c r="A3" s="81" t="s">
        <v>78</v>
      </c>
    </row>
    <row r="5" spans="1:20" x14ac:dyDescent="0.35">
      <c r="A5" s="80"/>
      <c r="B5" s="128" t="s">
        <v>64</v>
      </c>
      <c r="C5" s="129"/>
      <c r="D5" s="129"/>
      <c r="E5" s="130"/>
      <c r="F5" s="128" t="s">
        <v>65</v>
      </c>
      <c r="G5" s="129"/>
      <c r="H5" s="129"/>
      <c r="I5" s="129"/>
    </row>
    <row r="6" spans="1:20" x14ac:dyDescent="0.35">
      <c r="A6" s="79"/>
      <c r="B6" s="78" t="s">
        <v>14</v>
      </c>
      <c r="C6" s="77" t="s">
        <v>66</v>
      </c>
      <c r="D6" s="77" t="s">
        <v>67</v>
      </c>
      <c r="E6" s="76" t="s">
        <v>68</v>
      </c>
      <c r="F6" s="78" t="s">
        <v>14</v>
      </c>
      <c r="G6" s="77" t="s">
        <v>66</v>
      </c>
      <c r="H6" s="77" t="s">
        <v>67</v>
      </c>
      <c r="I6" s="76" t="s">
        <v>68</v>
      </c>
    </row>
    <row r="7" spans="1:20" x14ac:dyDescent="0.35">
      <c r="A7" s="75" t="s">
        <v>46</v>
      </c>
      <c r="B7" s="73">
        <f>C7+D7</f>
        <v>624</v>
      </c>
      <c r="C7" s="73">
        <v>318</v>
      </c>
      <c r="D7" s="73">
        <v>306</v>
      </c>
      <c r="E7" s="72">
        <f>C7/B7</f>
        <v>0.50961538461538458</v>
      </c>
      <c r="F7" s="74">
        <f>G7+H7</f>
        <v>217</v>
      </c>
      <c r="G7" s="73">
        <v>111</v>
      </c>
      <c r="H7" s="73">
        <v>106</v>
      </c>
      <c r="I7" s="72">
        <f>G7/F7</f>
        <v>0.51152073732718895</v>
      </c>
      <c r="K7" s="65"/>
      <c r="L7" s="65"/>
      <c r="M7" s="65"/>
      <c r="N7" s="65"/>
      <c r="O7" s="65"/>
      <c r="P7" s="84"/>
      <c r="Q7" s="65"/>
      <c r="R7" s="65"/>
      <c r="S7" s="65"/>
      <c r="T7" s="84"/>
    </row>
    <row r="8" spans="1:20" x14ac:dyDescent="0.35">
      <c r="A8" s="75" t="s">
        <v>47</v>
      </c>
      <c r="B8" s="73">
        <f t="shared" ref="B8:B13" si="0">C8+D8</f>
        <v>1338</v>
      </c>
      <c r="C8" s="73">
        <v>370</v>
      </c>
      <c r="D8" s="73">
        <v>968</v>
      </c>
      <c r="E8" s="72">
        <f t="shared" ref="E8:E14" si="1">C8/B8</f>
        <v>0.27653213751868461</v>
      </c>
      <c r="F8" s="74">
        <f t="shared" ref="F8:F10" si="2">G8+H8</f>
        <v>709</v>
      </c>
      <c r="G8" s="73">
        <v>227</v>
      </c>
      <c r="H8" s="73">
        <v>482</v>
      </c>
      <c r="I8" s="72">
        <f t="shared" ref="I8:I14" si="3">G8/F8</f>
        <v>0.32016925246826516</v>
      </c>
      <c r="K8" s="65"/>
      <c r="L8" s="65"/>
      <c r="M8" s="65"/>
      <c r="N8" s="65"/>
      <c r="O8" s="65"/>
      <c r="P8" s="84"/>
      <c r="Q8" s="65"/>
      <c r="R8" s="65"/>
      <c r="S8" s="65"/>
      <c r="T8" s="84"/>
    </row>
    <row r="9" spans="1:20" x14ac:dyDescent="0.35">
      <c r="A9" s="75" t="s">
        <v>48</v>
      </c>
      <c r="B9" s="73">
        <f t="shared" si="0"/>
        <v>628</v>
      </c>
      <c r="C9" s="73">
        <v>280</v>
      </c>
      <c r="D9" s="73">
        <v>348</v>
      </c>
      <c r="E9" s="72">
        <f t="shared" si="1"/>
        <v>0.44585987261146498</v>
      </c>
      <c r="F9" s="74">
        <f t="shared" si="2"/>
        <v>254</v>
      </c>
      <c r="G9" s="73">
        <v>131</v>
      </c>
      <c r="H9" s="73">
        <v>123</v>
      </c>
      <c r="I9" s="72">
        <f t="shared" si="3"/>
        <v>0.51574803149606296</v>
      </c>
      <c r="K9" s="65"/>
      <c r="L9" s="65"/>
      <c r="M9" s="65"/>
      <c r="N9" s="65"/>
      <c r="O9" s="65"/>
      <c r="P9" s="84"/>
      <c r="Q9" s="65"/>
      <c r="R9" s="65"/>
      <c r="S9" s="65"/>
      <c r="T9" s="84"/>
    </row>
    <row r="10" spans="1:20" x14ac:dyDescent="0.35">
      <c r="A10" s="75" t="s">
        <v>49</v>
      </c>
      <c r="B10" s="73">
        <f t="shared" si="0"/>
        <v>553</v>
      </c>
      <c r="C10" s="73">
        <v>295</v>
      </c>
      <c r="D10" s="73">
        <v>258</v>
      </c>
      <c r="E10" s="72">
        <f t="shared" si="1"/>
        <v>0.53345388788426762</v>
      </c>
      <c r="F10" s="74">
        <f t="shared" si="2"/>
        <v>299</v>
      </c>
      <c r="G10" s="73">
        <v>172</v>
      </c>
      <c r="H10" s="73">
        <v>127</v>
      </c>
      <c r="I10" s="72">
        <f t="shared" si="3"/>
        <v>0.57525083612040129</v>
      </c>
      <c r="K10" s="65"/>
      <c r="L10" s="65"/>
      <c r="M10" s="65"/>
      <c r="N10" s="65"/>
      <c r="O10" s="65"/>
      <c r="P10" s="84"/>
      <c r="Q10" s="65"/>
      <c r="R10" s="65"/>
      <c r="S10" s="65"/>
      <c r="T10" s="84"/>
    </row>
    <row r="11" spans="1:20" ht="15.5" x14ac:dyDescent="0.35">
      <c r="A11" s="71" t="s">
        <v>50</v>
      </c>
      <c r="B11" s="69">
        <f>SUM(B7:B10)</f>
        <v>3143</v>
      </c>
      <c r="C11" s="69">
        <f t="shared" ref="C11:D11" si="4">SUM(C7:C10)</f>
        <v>1263</v>
      </c>
      <c r="D11" s="69">
        <f t="shared" si="4"/>
        <v>1880</v>
      </c>
      <c r="E11" s="68">
        <f t="shared" si="1"/>
        <v>0.40184537066496978</v>
      </c>
      <c r="F11" s="70">
        <f>SUM(F7:F10)</f>
        <v>1479</v>
      </c>
      <c r="G11" s="69">
        <f t="shared" ref="G11:H11" si="5">SUM(G7:G10)</f>
        <v>641</v>
      </c>
      <c r="H11" s="69">
        <f t="shared" si="5"/>
        <v>838</v>
      </c>
      <c r="I11" s="68">
        <f t="shared" si="3"/>
        <v>0.43340094658553074</v>
      </c>
      <c r="K11" s="65"/>
      <c r="L11" s="65"/>
      <c r="M11" s="65"/>
      <c r="N11" s="65"/>
      <c r="O11" s="65"/>
      <c r="P11" s="84"/>
      <c r="Q11" s="65"/>
      <c r="R11" s="65"/>
      <c r="S11" s="65"/>
      <c r="T11" s="84"/>
    </row>
    <row r="12" spans="1:20" x14ac:dyDescent="0.35">
      <c r="A12" s="75" t="s">
        <v>51</v>
      </c>
      <c r="B12" s="73">
        <f t="shared" si="0"/>
        <v>518</v>
      </c>
      <c r="C12" s="73">
        <v>298</v>
      </c>
      <c r="D12" s="73">
        <v>220</v>
      </c>
      <c r="E12" s="72">
        <f t="shared" si="1"/>
        <v>0.57528957528957525</v>
      </c>
      <c r="F12" s="74">
        <f t="shared" ref="F12:F13" si="6">G12+H12</f>
        <v>631</v>
      </c>
      <c r="G12" s="73">
        <v>394</v>
      </c>
      <c r="H12" s="73">
        <v>237</v>
      </c>
      <c r="I12" s="72">
        <f t="shared" si="3"/>
        <v>0.62440570522979399</v>
      </c>
      <c r="K12" s="65"/>
      <c r="L12" s="65"/>
      <c r="M12" s="65"/>
      <c r="N12" s="65"/>
      <c r="O12" s="65"/>
      <c r="P12" s="84"/>
      <c r="Q12" s="65"/>
      <c r="R12" s="65"/>
      <c r="S12" s="65"/>
      <c r="T12" s="84"/>
    </row>
    <row r="13" spans="1:20" x14ac:dyDescent="0.35">
      <c r="A13" s="75" t="s">
        <v>52</v>
      </c>
      <c r="B13" s="73">
        <f t="shared" si="0"/>
        <v>1785</v>
      </c>
      <c r="C13" s="73">
        <v>790</v>
      </c>
      <c r="D13" s="73">
        <v>995</v>
      </c>
      <c r="E13" s="72">
        <f t="shared" si="1"/>
        <v>0.44257703081232491</v>
      </c>
      <c r="F13" s="74">
        <f t="shared" si="6"/>
        <v>1573</v>
      </c>
      <c r="G13" s="73">
        <v>846</v>
      </c>
      <c r="H13" s="73">
        <v>727</v>
      </c>
      <c r="I13" s="72">
        <f t="shared" si="3"/>
        <v>0.53782581055308332</v>
      </c>
      <c r="K13" s="65"/>
      <c r="L13" s="65"/>
      <c r="M13" s="65"/>
      <c r="N13" s="65"/>
      <c r="O13" s="65"/>
      <c r="P13" s="84"/>
      <c r="Q13" s="65"/>
      <c r="R13" s="65"/>
      <c r="S13" s="65"/>
      <c r="T13" s="84"/>
    </row>
    <row r="14" spans="1:20" x14ac:dyDescent="0.35">
      <c r="A14" s="71" t="s">
        <v>14</v>
      </c>
      <c r="B14" s="69">
        <f>B11+B12+B13</f>
        <v>5446</v>
      </c>
      <c r="C14" s="69">
        <f t="shared" ref="C14:D14" si="7">C11+C12+C13</f>
        <v>2351</v>
      </c>
      <c r="D14" s="69">
        <f t="shared" si="7"/>
        <v>3095</v>
      </c>
      <c r="E14" s="68">
        <f t="shared" si="1"/>
        <v>0.43169298567756154</v>
      </c>
      <c r="F14" s="70">
        <f>F11+F12+F13</f>
        <v>3683</v>
      </c>
      <c r="G14" s="69">
        <f t="shared" ref="G14" si="8">G11+G12+G13</f>
        <v>1881</v>
      </c>
      <c r="H14" s="69">
        <f t="shared" ref="H14" si="9">H11+H12+H13</f>
        <v>1802</v>
      </c>
      <c r="I14" s="68">
        <f t="shared" si="3"/>
        <v>0.51072495248438776</v>
      </c>
      <c r="K14" s="65"/>
      <c r="L14" s="65"/>
      <c r="M14" s="65"/>
      <c r="N14" s="65"/>
      <c r="O14" s="65"/>
      <c r="P14" s="84"/>
      <c r="Q14" s="65"/>
      <c r="R14" s="65"/>
      <c r="S14" s="65"/>
      <c r="T14" s="84"/>
    </row>
    <row r="15" spans="1:20" x14ac:dyDescent="0.35">
      <c r="A15" s="67"/>
    </row>
    <row r="16" spans="1:20" x14ac:dyDescent="0.35">
      <c r="A16" s="66" t="s">
        <v>53</v>
      </c>
      <c r="F16" s="65"/>
    </row>
    <row r="17" spans="1:3" x14ac:dyDescent="0.35">
      <c r="A17" s="66" t="s">
        <v>54</v>
      </c>
    </row>
    <row r="18" spans="1:3" x14ac:dyDescent="0.35">
      <c r="A18" s="66" t="s">
        <v>55</v>
      </c>
    </row>
    <row r="19" spans="1:3" x14ac:dyDescent="0.35">
      <c r="A19" s="12" t="s">
        <v>24</v>
      </c>
    </row>
    <row r="21" spans="1:3" x14ac:dyDescent="0.35">
      <c r="A21" s="107"/>
    </row>
    <row r="22" spans="1:3" x14ac:dyDescent="0.35">
      <c r="A22" s="108" t="s">
        <v>85</v>
      </c>
    </row>
    <row r="27" spans="1:3" x14ac:dyDescent="0.35">
      <c r="A27" s="65"/>
      <c r="B27" s="65"/>
      <c r="C27" s="65"/>
    </row>
  </sheetData>
  <mergeCells count="2">
    <mergeCell ref="F5:I5"/>
    <mergeCell ref="B5:E5"/>
  </mergeCells>
  <hyperlinks>
    <hyperlink ref="C1" location="Innhold!A1" display="Innhold og tegnforklaring" xr:uid="{382A0858-9B3E-4EAE-A590-3E34EBEFE8CF}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ignoredErrors>
    <ignoredError sqref="B11:F11 D14:E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4" ma:contentTypeDescription="Opprett et nytt dokument." ma:contentTypeScope="" ma:versionID="91e9194edf1a953ff6a7336c2b72dfe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48d73242c3bee503e1d10c27da9a86e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BB3780-942C-43C9-BEC9-0840ACBFE6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5A37C-FB1E-4573-9B78-9503541EB4D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407ef35-851a-4d86-a1b5-b66f49498b9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805bb67-f887-49c7-94c5-40a00613c17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685DF8-EB65-421D-BE08-8EF06EC560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6</vt:i4>
      </vt:variant>
    </vt:vector>
  </HeadingPairs>
  <TitlesOfParts>
    <vt:vector size="14" baseType="lpstr">
      <vt:lpstr>Innhold</vt:lpstr>
      <vt:lpstr>A.8.1</vt:lpstr>
      <vt:lpstr>A.8.2</vt:lpstr>
      <vt:lpstr>A.8.3</vt:lpstr>
      <vt:lpstr>A.8.4</vt:lpstr>
      <vt:lpstr>A.8.5</vt:lpstr>
      <vt:lpstr>A.8.6</vt:lpstr>
      <vt:lpstr>A.8.7</vt:lpstr>
      <vt:lpstr>A.8.1!Utskriftsområde</vt:lpstr>
      <vt:lpstr>A.8.2!Utskriftsområde</vt:lpstr>
      <vt:lpstr>A.8.3!Utskriftsområde</vt:lpstr>
      <vt:lpstr>A.8.4!Utskriftsområde</vt:lpstr>
      <vt:lpstr>A.8.5!Utskriftsområde</vt:lpstr>
      <vt:lpstr>A.8.6!Utskriftsområde</vt:lpstr>
    </vt:vector>
  </TitlesOfParts>
  <Manager/>
  <Company>NIFU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</dc:creator>
  <cp:keywords/>
  <dc:description/>
  <cp:lastModifiedBy>Wendt, Kaja Kathrine</cp:lastModifiedBy>
  <cp:revision/>
  <cp:lastPrinted>2024-03-11T08:21:35Z</cp:lastPrinted>
  <dcterms:created xsi:type="dcterms:W3CDTF">2001-02-28T14:51:35Z</dcterms:created>
  <dcterms:modified xsi:type="dcterms:W3CDTF">2024-03-31T13:21:40Z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