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5/Tallgrunnlag/Nett/"/>
    </mc:Choice>
  </mc:AlternateContent>
  <xr:revisionPtr revIDLastSave="14" documentId="8_{30541282-0EC1-4EC8-A959-8AA2934E0D21}" xr6:coauthVersionLast="47" xr6:coauthVersionMax="47" xr10:uidLastSave="{BC72B957-4EED-4CEE-8A1A-E0F043CF87FD}"/>
  <bookViews>
    <workbookView xWindow="-120" yWindow="-120" windowWidth="38640" windowHeight="21120" xr2:uid="{00000000-000D-0000-FFFF-FFFF00000000}"/>
  </bookViews>
  <sheets>
    <sheet name="Innhold" sheetId="1" r:id="rId1"/>
    <sheet name="Signaturfigur S6" sheetId="2" r:id="rId2"/>
    <sheet name="F6.1a" sheetId="3" r:id="rId3"/>
    <sheet name="F6.1b" sheetId="4" r:id="rId4"/>
    <sheet name="F6.1c" sheetId="5" r:id="rId5"/>
    <sheet name="F6.1d" sheetId="6" r:id="rId6"/>
    <sheet name="F6.1e" sheetId="7" r:id="rId7"/>
    <sheet name="F6.2a" sheetId="8" r:id="rId8"/>
    <sheet name="F6.2b" sheetId="9" r:id="rId9"/>
    <sheet name="F6.2c" sheetId="10" r:id="rId10"/>
    <sheet name="F6.2d" sheetId="11" r:id="rId11"/>
    <sheet name="F6.2e" sheetId="12" r:id="rId12"/>
    <sheet name="F6.3a" sheetId="13" r:id="rId13"/>
    <sheet name="F6.3b" sheetId="14" r:id="rId14"/>
    <sheet name="F6.3c" sheetId="15" r:id="rId15"/>
    <sheet name="T6.3a" sheetId="16" r:id="rId16"/>
    <sheet name="F6.3d" sheetId="17" r:id="rId17"/>
    <sheet name="F6.3.e" sheetId="18" r:id="rId18"/>
    <sheet name="F6.3f" sheetId="19" r:id="rId19"/>
    <sheet name="F6.3g" sheetId="20" r:id="rId20"/>
    <sheet name="F6.3h" sheetId="21" r:id="rId21"/>
  </sheets>
  <externalReferences>
    <externalReference r:id="rId22"/>
    <externalReference r:id="rId23"/>
    <externalReference r:id="rId24"/>
  </externalReferences>
  <definedNames>
    <definedName name="_xlnm._FilterDatabase" localSheetId="2" hidden="1">'F6.1a'!$A$5:$B$264</definedName>
    <definedName name="dir_kost_grense">[2]Polar_uoh_endelig!$AC$50</definedName>
    <definedName name="f" localSheetId="4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>#REF!</definedName>
    <definedName name="fff">#REF!</definedName>
    <definedName name="Fig" localSheetId="4">#REF!</definedName>
    <definedName name="Fig" localSheetId="9">#REF!</definedName>
    <definedName name="Fig" localSheetId="10">#REF!</definedName>
    <definedName name="Fig" localSheetId="11">#REF!</definedName>
    <definedName name="Fig" localSheetId="12">#REF!</definedName>
    <definedName name="Fig" localSheetId="13">#REF!</definedName>
    <definedName name="Fig" localSheetId="14">#REF!</definedName>
    <definedName name="Fig">#REF!</definedName>
    <definedName name="g" localSheetId="4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 localSheetId="14">#REF!</definedName>
    <definedName name="g">#REF!</definedName>
    <definedName name="ggg" localSheetId="9">#REF!</definedName>
    <definedName name="ggg" localSheetId="10">#REF!</definedName>
    <definedName name="ggg" localSheetId="11">#REF!</definedName>
    <definedName name="ggg" localSheetId="12">#REF!</definedName>
    <definedName name="ggg" localSheetId="13">#REF!</definedName>
    <definedName name="ggg" localSheetId="14">#REF!</definedName>
    <definedName name="ggg">#REF!</definedName>
    <definedName name="ggggg" localSheetId="9">#REF!</definedName>
    <definedName name="ggggg" localSheetId="10">#REF!</definedName>
    <definedName name="ggggg" localSheetId="11">#REF!</definedName>
    <definedName name="ggggg" localSheetId="12">#REF!</definedName>
    <definedName name="ggggg" localSheetId="13">#REF!</definedName>
    <definedName name="ggggg" localSheetId="14">#REF!</definedName>
    <definedName name="ggggg">#REF!</definedName>
    <definedName name="Island" localSheetId="4">'[3]2006'!#REF!</definedName>
    <definedName name="Island" localSheetId="9">'[3]2006'!#REF!</definedName>
    <definedName name="Island" localSheetId="10">'[3]2006'!#REF!</definedName>
    <definedName name="Island" localSheetId="11">'[3]2006'!#REF!</definedName>
    <definedName name="Island" localSheetId="12">'[3]2006'!#REF!</definedName>
    <definedName name="Island" localSheetId="13">'[3]2006'!#REF!</definedName>
    <definedName name="Island" localSheetId="14">'[3]2006'!#REF!</definedName>
    <definedName name="Island">'[3]2006'!#REF!</definedName>
    <definedName name="Kanada" localSheetId="4">'[3]2006'!#REF!</definedName>
    <definedName name="Kanada" localSheetId="9">'[3]2006'!#REF!</definedName>
    <definedName name="Kanada" localSheetId="10">'[3]2006'!#REF!</definedName>
    <definedName name="Kanada" localSheetId="11">'[3]2006'!#REF!</definedName>
    <definedName name="Kanada" localSheetId="12">'[3]2006'!#REF!</definedName>
    <definedName name="Kanada" localSheetId="13">'[3]2006'!#REF!</definedName>
    <definedName name="Kanada" localSheetId="14">'[3]2006'!#REF!</definedName>
    <definedName name="Kanada">'[3]2006'!#REF!</definedName>
    <definedName name="kkkkk" localSheetId="4">#REF!</definedName>
    <definedName name="kkkkk" localSheetId="9">#REF!</definedName>
    <definedName name="kkkkk" localSheetId="10">#REF!</definedName>
    <definedName name="kkkkk" localSheetId="11">#REF!</definedName>
    <definedName name="kkkkk" localSheetId="12">#REF!</definedName>
    <definedName name="kkkkk" localSheetId="13">#REF!</definedName>
    <definedName name="kkkkk" localSheetId="14">#REF!</definedName>
    <definedName name="kkkkk">#REF!</definedName>
    <definedName name="Monacco" localSheetId="4">'[3]2006'!#REF!</definedName>
    <definedName name="Monacco" localSheetId="9">'[3]2006'!#REF!</definedName>
    <definedName name="Monacco" localSheetId="10">'[3]2006'!#REF!</definedName>
    <definedName name="Monacco" localSheetId="11">'[3]2006'!#REF!</definedName>
    <definedName name="Monacco" localSheetId="12">'[3]2006'!#REF!</definedName>
    <definedName name="Monacco" localSheetId="13">'[3]2006'!#REF!</definedName>
    <definedName name="Monacco" localSheetId="14">'[3]2006'!#REF!</definedName>
    <definedName name="Monacco">'[3]2006'!#REF!</definedName>
    <definedName name="navn" localSheetId="4">'[3]2006'!#REF!</definedName>
    <definedName name="navn" localSheetId="9">'[3]2006'!#REF!</definedName>
    <definedName name="navn" localSheetId="10">'[3]2006'!#REF!</definedName>
    <definedName name="navn" localSheetId="11">'[3]2006'!#REF!</definedName>
    <definedName name="navn" localSheetId="12">'[3]2006'!#REF!</definedName>
    <definedName name="navn" localSheetId="13">'[3]2006'!#REF!</definedName>
    <definedName name="navn" localSheetId="14">'[3]2006'!#REF!</definedName>
    <definedName name="navn">'[3]2006'!#REF!</definedName>
    <definedName name="Sver._Danm._Finl." localSheetId="4">'[3]2006'!#REF!</definedName>
    <definedName name="Sver._Danm._Finl." localSheetId="9">'[3]2006'!#REF!</definedName>
    <definedName name="Sver._Danm._Finl." localSheetId="10">'[3]2006'!#REF!</definedName>
    <definedName name="Sver._Danm._Finl." localSheetId="11">'[3]2006'!#REF!</definedName>
    <definedName name="Sver._Danm._Finl." localSheetId="12">'[3]2006'!#REF!</definedName>
    <definedName name="Sver._Danm._Finl." localSheetId="13">'[3]2006'!#REF!</definedName>
    <definedName name="Sver._Danm._Finl." localSheetId="14">'[3]2006'!#REF!</definedName>
    <definedName name="Sver._Danm._Finl.">'[3]2006'!#REF!</definedName>
    <definedName name="tab_5_17a" localSheetId="4">#REF!</definedName>
    <definedName name="tab_5_17a" localSheetId="9">#REF!</definedName>
    <definedName name="tab_5_17a" localSheetId="10">#REF!</definedName>
    <definedName name="tab_5_17a" localSheetId="11">#REF!</definedName>
    <definedName name="tab_5_17a" localSheetId="12">#REF!</definedName>
    <definedName name="tab_5_17a" localSheetId="13">#REF!</definedName>
    <definedName name="tab_5_17a" localSheetId="14">#REF!</definedName>
    <definedName name="tab_5_17a">#REF!</definedName>
    <definedName name="tab_5_17b" localSheetId="4">#REF!</definedName>
    <definedName name="tab_5_17b" localSheetId="9">#REF!</definedName>
    <definedName name="tab_5_17b" localSheetId="10">#REF!</definedName>
    <definedName name="tab_5_17b" localSheetId="11">#REF!</definedName>
    <definedName name="tab_5_17b" localSheetId="12">#REF!</definedName>
    <definedName name="tab_5_17b" localSheetId="13">#REF!</definedName>
    <definedName name="tab_5_17b" localSheetId="14">#REF!</definedName>
    <definedName name="tab_5_17b">#REF!</definedName>
    <definedName name="tab_5_18" localSheetId="4">#REF!</definedName>
    <definedName name="tab_5_18" localSheetId="9">#REF!</definedName>
    <definedName name="tab_5_18" localSheetId="10">#REF!</definedName>
    <definedName name="tab_5_18" localSheetId="11">#REF!</definedName>
    <definedName name="tab_5_18" localSheetId="12">#REF!</definedName>
    <definedName name="tab_5_18" localSheetId="13">#REF!</definedName>
    <definedName name="tab_5_18" localSheetId="14">#REF!</definedName>
    <definedName name="tab_5_18">#REF!</definedName>
    <definedName name="tab_5_22" localSheetId="9">#REF!</definedName>
    <definedName name="tab_5_22" localSheetId="10">#REF!</definedName>
    <definedName name="tab_5_22" localSheetId="11">#REF!</definedName>
    <definedName name="tab_5_22" localSheetId="12">#REF!</definedName>
    <definedName name="tab_5_22" localSheetId="13">#REF!</definedName>
    <definedName name="tab_5_22" localSheetId="14">#REF!</definedName>
    <definedName name="tab_5_22">#REF!</definedName>
    <definedName name="ttt" localSheetId="9">#REF!</definedName>
    <definedName name="ttt" localSheetId="10">#REF!</definedName>
    <definedName name="ttt" localSheetId="11">#REF!</definedName>
    <definedName name="ttt" localSheetId="12">#REF!</definedName>
    <definedName name="ttt" localSheetId="13">#REF!</definedName>
    <definedName name="ttt" localSheetId="14">#REF!</definedName>
    <definedName name="ttt">#REF!</definedName>
    <definedName name="USA_Canada" localSheetId="4">'[3]2006'!#REF!</definedName>
    <definedName name="USA_Canada" localSheetId="9">'[3]2006'!#REF!</definedName>
    <definedName name="USA_Canada" localSheetId="10">'[3]2006'!#REF!</definedName>
    <definedName name="USA_Canada" localSheetId="11">'[3]2006'!#REF!</definedName>
    <definedName name="USA_Canada" localSheetId="12">'[3]2006'!#REF!</definedName>
    <definedName name="USA_Canada" localSheetId="13">'[3]2006'!#REF!</definedName>
    <definedName name="USA_Canada" localSheetId="14">'[3]2006'!#REF!</definedName>
    <definedName name="USA_Canada">'[3]2006'!#REF!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6" l="1"/>
  <c r="M23" i="16"/>
  <c r="L23" i="16"/>
  <c r="K23" i="16"/>
  <c r="J23" i="16"/>
  <c r="N22" i="16"/>
  <c r="M22" i="16"/>
  <c r="L22" i="16"/>
  <c r="K22" i="16"/>
  <c r="J22" i="16"/>
  <c r="N21" i="16"/>
  <c r="M21" i="16"/>
  <c r="L21" i="16"/>
  <c r="K21" i="16"/>
  <c r="J21" i="16"/>
  <c r="N20" i="16"/>
  <c r="M20" i="16"/>
  <c r="L20" i="16"/>
  <c r="K20" i="16"/>
  <c r="J20" i="16"/>
  <c r="N19" i="16"/>
  <c r="M19" i="16"/>
  <c r="L19" i="16"/>
  <c r="K19" i="16"/>
  <c r="J19" i="16"/>
  <c r="N18" i="16"/>
  <c r="M18" i="16"/>
  <c r="L18" i="16"/>
  <c r="K18" i="16"/>
  <c r="J18" i="16"/>
  <c r="N17" i="16"/>
  <c r="M17" i="16"/>
  <c r="L17" i="16"/>
  <c r="K17" i="16"/>
  <c r="J17" i="16"/>
  <c r="N16" i="16"/>
  <c r="M16" i="16"/>
  <c r="L16" i="16"/>
  <c r="K16" i="16"/>
  <c r="J16" i="16"/>
  <c r="N15" i="16"/>
  <c r="M15" i="16"/>
  <c r="L15" i="16"/>
  <c r="K15" i="16"/>
  <c r="J15" i="16"/>
  <c r="N14" i="16"/>
  <c r="M14" i="16"/>
  <c r="L14" i="16"/>
  <c r="K14" i="16"/>
  <c r="J14" i="16"/>
  <c r="N13" i="16"/>
  <c r="M13" i="16"/>
  <c r="L13" i="16"/>
  <c r="K13" i="16"/>
  <c r="J13" i="16"/>
  <c r="N12" i="16"/>
  <c r="M12" i="16"/>
  <c r="L12" i="16"/>
  <c r="K12" i="16"/>
  <c r="J12" i="16"/>
  <c r="N11" i="16"/>
  <c r="M11" i="16"/>
  <c r="L11" i="16"/>
  <c r="K11" i="16"/>
  <c r="J11" i="16"/>
  <c r="N10" i="16"/>
  <c r="M10" i="16"/>
  <c r="L10" i="16"/>
  <c r="K10" i="16"/>
  <c r="J10" i="16"/>
  <c r="N9" i="16"/>
  <c r="M9" i="16"/>
  <c r="L9" i="16"/>
  <c r="K9" i="16"/>
  <c r="J9" i="16"/>
  <c r="N8" i="16"/>
  <c r="M8" i="16"/>
  <c r="L8" i="16"/>
  <c r="K8" i="16"/>
  <c r="J8" i="16"/>
  <c r="N7" i="16"/>
  <c r="M7" i="16"/>
  <c r="L7" i="16"/>
  <c r="K7" i="16"/>
  <c r="J7" i="16"/>
  <c r="N6" i="16"/>
  <c r="M6" i="16"/>
  <c r="L6" i="16"/>
  <c r="K6" i="16"/>
  <c r="J6" i="16"/>
  <c r="N5" i="16"/>
  <c r="M5" i="16"/>
  <c r="L5" i="16"/>
  <c r="K5" i="16"/>
  <c r="J5" i="16"/>
  <c r="D11" i="8"/>
  <c r="C11" i="8"/>
  <c r="B11" i="8"/>
</calcChain>
</file>

<file path=xl/sharedStrings.xml><?xml version="1.0" encoding="utf-8"?>
<sst xmlns="http://schemas.openxmlformats.org/spreadsheetml/2006/main" count="864" uniqueCount="356">
  <si>
    <t>Delkapittel</t>
  </si>
  <si>
    <t>Introduksjon</t>
  </si>
  <si>
    <t>Signaturfigur S6</t>
  </si>
  <si>
    <t>Norges forskningssamarbeid per land, basert på antall felles artikler. 2024.</t>
  </si>
  <si>
    <t>6.1 Internasjonal utvikling</t>
  </si>
  <si>
    <t>Figur 6.1a</t>
  </si>
  <si>
    <t>https://app.powerbi.com/view?r=eyJrIjoiOGMxM2UwZDEtM2ExNC00Y2JjLTlmOTYtODk0N2NhZTU3MjNjIiwidCI6ImE5YjEzODgyLTk5YTYtNGIyOC05MzY4LWI2NGM2OWJmMDI1NiIsImMiOjh9</t>
  </si>
  <si>
    <t>Figur 6.1b</t>
  </si>
  <si>
    <t>https://app.powerbi.com/view?r=eyJrIjoiZmIwOTJhNjEtMzJkZi00YzhmLTliNWEtYzg4NTk4MzExNDNiIiwidCI6ImE5YjEzODgyLTk5YTYtNGIyOC05MzY4LWI2NGM2OWJmMDI1NiIsImMiOjh9</t>
  </si>
  <si>
    <t>Figur 6.1c</t>
  </si>
  <si>
    <t>Figur 6.1d</t>
  </si>
  <si>
    <t>Figur 6.1e</t>
  </si>
  <si>
    <t>https://app.powerbi.com/view?r=eyJrIjoiYzA2Y2YyZDMtZGUwOC00NWQ2LTg1ZmQtZDI2OTI4MmYzZDc4IiwidCI6ImE5YjEzODgyLTk5YTYtNGIyOC05MzY4LWI2NGM2OWJmMDI1NiIsImMiOjh9</t>
  </si>
  <si>
    <t>https://app.powerbi.com/view?r=eyJrIjoiMmQwOGE1YzktYzBhYS00OTkyLTkxMTMtYTQyYzYxNjkwYjI3IiwidCI6ImE5YjEzODgyLTk5YTYtNGIyOC05MzY4LWI2NGM2OWJmMDI1NiIsImMiOjh9</t>
  </si>
  <si>
    <t>Figur S6 Norges forskningssamarbeid per land, basert på antall felles artikler. 2024.</t>
  </si>
  <si>
    <t>Antall samarbeidsarikler i 2024</t>
  </si>
  <si>
    <t>USA</t>
  </si>
  <si>
    <t>Storbritannia</t>
  </si>
  <si>
    <t>Sverige</t>
  </si>
  <si>
    <t>Tyskland</t>
  </si>
  <si>
    <t>Danmark</t>
  </si>
  <si>
    <t>Kina</t>
  </si>
  <si>
    <t>Norge</t>
  </si>
  <si>
    <t>Italia</t>
  </si>
  <si>
    <t>Nederland</t>
  </si>
  <si>
    <t>Finland</t>
  </si>
  <si>
    <t>Spania</t>
  </si>
  <si>
    <t>India</t>
  </si>
  <si>
    <t>Frankrike</t>
  </si>
  <si>
    <t>Canada</t>
  </si>
  <si>
    <t>Australia</t>
  </si>
  <si>
    <t>Sveits</t>
  </si>
  <si>
    <t>Polen</t>
  </si>
  <si>
    <t>Østerrike</t>
  </si>
  <si>
    <t>Belgia</t>
  </si>
  <si>
    <t>Brasil</t>
  </si>
  <si>
    <t>Etiopia</t>
  </si>
  <si>
    <t>Japan</t>
  </si>
  <si>
    <t>Sør-Afrika</t>
  </si>
  <si>
    <t>Portugal</t>
  </si>
  <si>
    <t>Tyrkia</t>
  </si>
  <si>
    <t>Tsjekkia</t>
  </si>
  <si>
    <t>Iran</t>
  </si>
  <si>
    <t>Irland</t>
  </si>
  <si>
    <t>Russland</t>
  </si>
  <si>
    <t>Island</t>
  </si>
  <si>
    <t>Sør-Korea</t>
  </si>
  <si>
    <t>Hellas</t>
  </si>
  <si>
    <t>Romania</t>
  </si>
  <si>
    <t>Saudi-Arabia</t>
  </si>
  <si>
    <t>Pakistan</t>
  </si>
  <si>
    <t>New Zealand</t>
  </si>
  <si>
    <t>Ukraina</t>
  </si>
  <si>
    <t>Singapore</t>
  </si>
  <si>
    <t>Hong Kong</t>
  </si>
  <si>
    <t>Ungarn</t>
  </si>
  <si>
    <t>Tanzania</t>
  </si>
  <si>
    <t>Vietnam</t>
  </si>
  <si>
    <t>Uganda</t>
  </si>
  <si>
    <t>Nepal</t>
  </si>
  <si>
    <t>Chile</t>
  </si>
  <si>
    <t>Litauen</t>
  </si>
  <si>
    <t>Estland</t>
  </si>
  <si>
    <t>Serbia</t>
  </si>
  <si>
    <t>Arabiske Emirater</t>
  </si>
  <si>
    <t>Argentina</t>
  </si>
  <si>
    <t>Indonesia</t>
  </si>
  <si>
    <t>Mexico</t>
  </si>
  <si>
    <t>Taiwan</t>
  </si>
  <si>
    <t>Israel</t>
  </si>
  <si>
    <t>Slovenia</t>
  </si>
  <si>
    <t>Kroatia</t>
  </si>
  <si>
    <t>Ghana</t>
  </si>
  <si>
    <t>Thailand</t>
  </si>
  <si>
    <t>Colombia</t>
  </si>
  <si>
    <t>Malaysia</t>
  </si>
  <si>
    <t>Bangladesh</t>
  </si>
  <si>
    <t>Slovakia</t>
  </si>
  <si>
    <t>Sri Lanka</t>
  </si>
  <si>
    <t>Egypt</t>
  </si>
  <si>
    <t>Latvia</t>
  </si>
  <si>
    <t>Nigeria</t>
  </si>
  <si>
    <t>Malawi</t>
  </si>
  <si>
    <t>Tunisia</t>
  </si>
  <si>
    <t>Qatar</t>
  </si>
  <si>
    <t>Kypros</t>
  </si>
  <si>
    <t>Zambia</t>
  </si>
  <si>
    <t>Kasakhstan</t>
  </si>
  <si>
    <t>Færøyene</t>
  </si>
  <si>
    <t>Luxembourg</t>
  </si>
  <si>
    <t>Kenya</t>
  </si>
  <si>
    <t>Irak</t>
  </si>
  <si>
    <t>Kuwait</t>
  </si>
  <si>
    <t>Georgia</t>
  </si>
  <si>
    <t>Libanon</t>
  </si>
  <si>
    <t>Bulgaria</t>
  </si>
  <si>
    <t>Marokko</t>
  </si>
  <si>
    <t>Grønland</t>
  </si>
  <si>
    <t>Malta</t>
  </si>
  <si>
    <t>Bosnia-Hercegovina</t>
  </si>
  <si>
    <t>Nord-Makedonia</t>
  </si>
  <si>
    <t>Ecuador</t>
  </si>
  <si>
    <t>Rwanda</t>
  </si>
  <si>
    <t>Algerie</t>
  </si>
  <si>
    <t>Botswana</t>
  </si>
  <si>
    <t>Kamerun</t>
  </si>
  <si>
    <t>Somalia</t>
  </si>
  <si>
    <t>Filippinene</t>
  </si>
  <si>
    <t>Palestina</t>
  </si>
  <si>
    <t>Peru</t>
  </si>
  <si>
    <t>Usbekistan</t>
  </si>
  <si>
    <t>Mongolia</t>
  </si>
  <si>
    <t>Myanmar</t>
  </si>
  <si>
    <t>Oman</t>
  </si>
  <si>
    <t>Armenia</t>
  </si>
  <si>
    <t>Zimbabwe</t>
  </si>
  <si>
    <t>Albania</t>
  </si>
  <si>
    <t>Mosambik</t>
  </si>
  <si>
    <t>Uruguay</t>
  </si>
  <si>
    <t>Jordan</t>
  </si>
  <si>
    <t>Namibia</t>
  </si>
  <si>
    <t>Sudan</t>
  </si>
  <si>
    <t>Fiji</t>
  </si>
  <si>
    <t>Sør-Sudan</t>
  </si>
  <si>
    <t>Panama</t>
  </si>
  <si>
    <t>Belarus</t>
  </si>
  <si>
    <t>Mali</t>
  </si>
  <si>
    <t>Liberia</t>
  </si>
  <si>
    <t>Senegal</t>
  </si>
  <si>
    <t>Bahrain</t>
  </si>
  <si>
    <t>Bolivia</t>
  </si>
  <si>
    <t>Kosovo</t>
  </si>
  <si>
    <t>Venezuela</t>
  </si>
  <si>
    <t>Madagaskar</t>
  </si>
  <si>
    <t>Afghanistan</t>
  </si>
  <si>
    <t>Moldova</t>
  </si>
  <si>
    <t>Mauritius</t>
  </si>
  <si>
    <t>Macao</t>
  </si>
  <si>
    <t>Benin</t>
  </si>
  <si>
    <t>Belize</t>
  </si>
  <si>
    <t>Monaco</t>
  </si>
  <si>
    <t>Palau</t>
  </si>
  <si>
    <t>Sierra Leone</t>
  </si>
  <si>
    <t>Syria</t>
  </si>
  <si>
    <t>Tadsjikistan</t>
  </si>
  <si>
    <t>Trinidad og Tobago</t>
  </si>
  <si>
    <t>Montenegro</t>
  </si>
  <si>
    <t>Mauretania</t>
  </si>
  <si>
    <t>Eswatini</t>
  </si>
  <si>
    <t>Lesotho</t>
  </si>
  <si>
    <t>Burkina Faso</t>
  </si>
  <si>
    <t>Kirgisistan</t>
  </si>
  <si>
    <t>Jemen</t>
  </si>
  <si>
    <t>Costa Rica</t>
  </si>
  <si>
    <t>Jamaica</t>
  </si>
  <si>
    <t>Honduras</t>
  </si>
  <si>
    <t>Grenada</t>
  </si>
  <si>
    <t>El Salvador</t>
  </si>
  <si>
    <t>Elfenbeinskysten</t>
  </si>
  <si>
    <t>Bermuda</t>
  </si>
  <si>
    <t>Land</t>
  </si>
  <si>
    <t xml:space="preserve">Figuren er interaktiv på nett: https://app.powerbi.com/view?r=eyJrIjoiMmQwOGE1YzktYzBhYS00OTkyLTkxMTMtYTQyYzYxNjkwYjI3IiwidCI6ImE5YjEzODgyLTk5YTYtNGIyOC05MzY4LWI2NGM2OWJmMDI1NiIsImMiOjh9 </t>
  </si>
  <si>
    <t>Kilde: NIFU</t>
  </si>
  <si>
    <t>Relativ siteringsindeks</t>
  </si>
  <si>
    <t>Saudi Arabia</t>
  </si>
  <si>
    <t>Andel 1 prosentil</t>
  </si>
  <si>
    <t>Verdensgjennomsnitt</t>
  </si>
  <si>
    <t>Teknologi og ingeniørfag</t>
  </si>
  <si>
    <t>Materialvitenskap</t>
  </si>
  <si>
    <t>Matematikk</t>
  </si>
  <si>
    <t>Informatikk og informasjonsvitenskap</t>
  </si>
  <si>
    <t>Fysikk</t>
  </si>
  <si>
    <t>Kjemi</t>
  </si>
  <si>
    <t>Geovitenskap</t>
  </si>
  <si>
    <t>Biologi</t>
  </si>
  <si>
    <t>Landbruk, fiskeri og skogbruk</t>
  </si>
  <si>
    <t>Biomedisin og molekylær biovitenskap</t>
  </si>
  <si>
    <t>Klinisk medisin</t>
  </si>
  <si>
    <t>Helsefag</t>
  </si>
  <si>
    <t>Psykologi</t>
  </si>
  <si>
    <t>Samfunns- og bedriftsøkonomi</t>
  </si>
  <si>
    <t>Samfunnsvitenskap, øvrig</t>
  </si>
  <si>
    <t>Humaniora</t>
  </si>
  <si>
    <t>Andel internasjonalt samarbeid</t>
  </si>
  <si>
    <t>Helseforetak</t>
  </si>
  <si>
    <t>Instituttsektor</t>
  </si>
  <si>
    <t>UoH-sektor</t>
  </si>
  <si>
    <t>Nivå 1</t>
  </si>
  <si>
    <t>Nivå 2</t>
  </si>
  <si>
    <t>Antall publikasjoner nivå 1</t>
  </si>
  <si>
    <t>Antall publikasjoner nivå 2</t>
  </si>
  <si>
    <t>Antall siteringer nivå 1</t>
  </si>
  <si>
    <t>Antall siteringer nivå 2</t>
  </si>
  <si>
    <t>Andel</t>
  </si>
  <si>
    <t>Diamant</t>
  </si>
  <si>
    <t>Gull</t>
  </si>
  <si>
    <t>Hybrid</t>
  </si>
  <si>
    <t>Hybrid - avtale</t>
  </si>
  <si>
    <t>Grønn</t>
  </si>
  <si>
    <t>Deponert</t>
  </si>
  <si>
    <t>Lukket</t>
  </si>
  <si>
    <t>diamant</t>
  </si>
  <si>
    <t>gull</t>
  </si>
  <si>
    <t>hybrid</t>
  </si>
  <si>
    <t>hybrid_avtale</t>
  </si>
  <si>
    <t>grønn</t>
  </si>
  <si>
    <t>deponert</t>
  </si>
  <si>
    <t>lukket</t>
  </si>
  <si>
    <t>Publikasjoner i diamanttidskrift</t>
  </si>
  <si>
    <t>Publikasjoner med publiseringsavgift</t>
  </si>
  <si>
    <t>Publikasjoner uten publiseringsavgift - abonnementsbasert</t>
  </si>
  <si>
    <t>Publikasjoner uten publiseringsavgift - hybridavtale</t>
  </si>
  <si>
    <t>Medisin og helsefag</t>
  </si>
  <si>
    <t>Realfag og teknologi</t>
  </si>
  <si>
    <t>Samfunnsvitenskap</t>
  </si>
  <si>
    <t>Gjennomsnitt totalt</t>
  </si>
  <si>
    <t>NPI Fagområde</t>
  </si>
  <si>
    <t>NPI Fagfelt</t>
  </si>
  <si>
    <t>CountOfFAGKLASSIFISERTE PUB 2011-2023_VARBEIDLOPENR</t>
  </si>
  <si>
    <t>Nordisk</t>
  </si>
  <si>
    <t>Teologi og religionsvitenskap</t>
  </si>
  <si>
    <t>Litteraturvitenskap</t>
  </si>
  <si>
    <t>Historie og Idéhistorie</t>
  </si>
  <si>
    <t>Tverrfaglig humanistisk forskning</t>
  </si>
  <si>
    <t>Filosofi</t>
  </si>
  <si>
    <t>Lingvistikk</t>
  </si>
  <si>
    <t>Medier og kommunikasjon</t>
  </si>
  <si>
    <t>Arkeologi og konservering</t>
  </si>
  <si>
    <t>Samfunnsmedisin</t>
  </si>
  <si>
    <t>Generell medisin</t>
  </si>
  <si>
    <t>Idrettsforskning</t>
  </si>
  <si>
    <t>Onkologi</t>
  </si>
  <si>
    <t>Psykiatri</t>
  </si>
  <si>
    <t>Biomedisin</t>
  </si>
  <si>
    <t>Nevrologi</t>
  </si>
  <si>
    <t>Hjerte, kar og luftveier</t>
  </si>
  <si>
    <t>IKT</t>
  </si>
  <si>
    <t>Tverrfaglig teknologi</t>
  </si>
  <si>
    <t>Kjemi og materialteknologi</t>
  </si>
  <si>
    <t>Konstruksjonsfag</t>
  </si>
  <si>
    <t>Biovitenskap</t>
  </si>
  <si>
    <t>Energi</t>
  </si>
  <si>
    <t>Tverrfaglig naturvitenskap og medisin</t>
  </si>
  <si>
    <t>Rettsvitenskap</t>
  </si>
  <si>
    <t>Pedagogikk og utdanning</t>
  </si>
  <si>
    <t>Tverrfaglig samfunnsforskning</t>
  </si>
  <si>
    <t>Statsvitenskap</t>
  </si>
  <si>
    <t>Sosialforskning</t>
  </si>
  <si>
    <t>Sosiologi</t>
  </si>
  <si>
    <t>Økonomisk-administrative fag</t>
  </si>
  <si>
    <t>Geografi</t>
  </si>
  <si>
    <t>Samfunnsøkonomi</t>
  </si>
  <si>
    <t>Ikke internasjonalt samarbeid</t>
  </si>
  <si>
    <t>Bilateralt</t>
  </si>
  <si>
    <t>Trilateralt</t>
  </si>
  <si>
    <t>Multilateralt</t>
  </si>
  <si>
    <t>Palestinske Området, Det</t>
  </si>
  <si>
    <t>Mauritania</t>
  </si>
  <si>
    <t>Uoppgitt / Ukjent</t>
  </si>
  <si>
    <t>Antall artikler</t>
  </si>
  <si>
    <t>Uten internasjonalt samarbeid</t>
  </si>
  <si>
    <t>Bilateralt samarbeid</t>
  </si>
  <si>
    <t>Trilateral samarbeid</t>
  </si>
  <si>
    <t>Multilateralt samarbeid</t>
  </si>
  <si>
    <t>Samarbeid gjennom bistillinger</t>
  </si>
  <si>
    <t xml:space="preserve">Kombinasjon </t>
  </si>
  <si>
    <t>Samarbeid ikke involverende bistillinger</t>
  </si>
  <si>
    <t>Kilde: NIFU. Data: Web of Science.</t>
  </si>
  <si>
    <r>
      <t>Figur 6.1a Relativ siteringsindeks etter land. 2022–2023.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</si>
  <si>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 Relativ siteringsindeks for artiklene publisert i perioden 2022–2023 og akkumulerte siteringer til disse publikasjonene t.o.m. 06/2025.</t>
    </r>
  </si>
  <si>
    <t>Antall artikkelbidrag 1-prosentil</t>
  </si>
  <si>
    <r>
      <t>Figur 6.1b Antall og andel høyt siterte artikler (1 prosentil) etter land. 2021–2023.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</si>
  <si>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 Basert på artiklene publisert i perioden 2021–2023 og akkumulerte siteringer til disse publikasjonene t.o.m. 06/2025. Antallet artikler for Kina og USA vises ikke i figuren fordi antallet ligger over aksens maksimalverdi (lesbarhetshensyn). </t>
    </r>
  </si>
  <si>
    <t>Figur 6.1c Relativ spesialiseringsindeks (RSI) for barometerlandene. 2023.</t>
  </si>
  <si>
    <t>Antall og andel høyt siterte artikler (1 prosentil) etter land. 2021–2023.</t>
  </si>
  <si>
    <t>Relativ siteringsindeks etter land. 2022–2023.</t>
  </si>
  <si>
    <t>Relativ spesialiseringsindeks (RSI) for barometerlandene. 2023.</t>
  </si>
  <si>
    <t>Relativ siteringsindeks for barometerlandene etter fag. 2021–2023.</t>
  </si>
  <si>
    <t>Figur 6.1d Relativ siteringsindeks for barometerlandene etter fag. 2021–2023.</t>
  </si>
  <si>
    <t>Andel av publikasjoner med internasjonalt samarbeid etter land. 2024.</t>
  </si>
  <si>
    <t>Figur 6.1e Andel av publikasjoner med internasjonalt samarbeid etter land. 2024.</t>
  </si>
  <si>
    <t>6.2 Najonal utvikling</t>
  </si>
  <si>
    <t>Figur 6.2a</t>
  </si>
  <si>
    <t>https://app.powerbi.com/view?r=eyJrIjoiMDUxZDkwMDEtYzE1Ni00NmRkLThlNzUtZWVhYTY5ODVjMGNhIiwidCI6ImE5YjEzODgyLTk5YTYtNGIyOC05MzY4LWI2NGM2OWJmMDI1NiIsImMiOjh9</t>
  </si>
  <si>
    <t>Figur 6.2b</t>
  </si>
  <si>
    <t>https://app.powerbi.com/view?r=eyJrIjoiYTFmY2M3ZGYtZTFhMC00OTE0LWEyNjItMDA5MzA5YjliZjVlIiwidCI6ImE5YjEzODgyLTk5YTYtNGIyOC05MzY4LWI2NGM2OWJmMDI1NiIsImMiOjh9</t>
  </si>
  <si>
    <t>Figur 6.2c</t>
  </si>
  <si>
    <t>https://app.powerbi.com/view?r=eyJrIjoiOTkwM2U4M2EtYTFjYy00YjlmLTkzYzUtYmQ2ZDYyZGY1OTc1IiwidCI6ImE5YjEzODgyLTk5YTYtNGIyOC05MzY4LWI2NGM2OWJmMDI1NiIsImMiOjh9</t>
  </si>
  <si>
    <t>Figur 6.2d</t>
  </si>
  <si>
    <t>https://app.powerbi.com/view?r=eyJrIjoiMjA0NTZhMDUtMzFhNi00NjU3LTkxMzctYzkwMDgzZjhjZTFlIiwidCI6ImE5YjEzODgyLTk5YTYtNGIyOC05MzY4LWI2NGM2OWJmMDI1NiIsImMiOjh9</t>
  </si>
  <si>
    <t>Figur 6.2e</t>
  </si>
  <si>
    <t>https://app.powerbi.com/view?r=eyJrIjoiZjRiYzQxODYtMDFlNS00ZDJiLTk4MmEtZmU1YTA3NDFkZDc0IiwidCI6ImE5YjEzODgyLTk5YTYtNGIyOC05MzY4LWI2NGM2OWJmMDI1NiIsImMiOjh9</t>
  </si>
  <si>
    <t>Indikatorrapporten 2025 – Kapittel 6: Vitenskapelig publisering</t>
  </si>
  <si>
    <t>Figur 6.2a Antall publiseringspoeng etter sektor. 2020–2024. Endring fra 2023 til 2024 i prosent.</t>
  </si>
  <si>
    <t>Antall publiseringspoeng etter sektor. 2020–2024. Endring fra 2023 til 2024 i prosent.</t>
  </si>
  <si>
    <t>Kilde: NIFU. Data: Cristin.</t>
  </si>
  <si>
    <t>Endring 2023 til 2024</t>
  </si>
  <si>
    <t>År</t>
  </si>
  <si>
    <t>Publiseringskanalnivå og relativ siteringsindeks. 2019–2023.</t>
  </si>
  <si>
    <t>Figur 6.2b Publiseringskanalnivå og relativ siteringsindeks. 2019–2023.</t>
  </si>
  <si>
    <t>Kilde: NIFU. Data: Cristin/Web of Science.</t>
  </si>
  <si>
    <t>Kilde: Sikt. Data: Cristin/OA-barometeret.</t>
  </si>
  <si>
    <t>Type åpen tilgang</t>
  </si>
  <si>
    <t>Figur 6.2c Norsk vitenskapelig publisering med ulike typer åpen tilgang. Andel av total norsk tidsskriftpublisering. 2024.  </t>
  </si>
  <si>
    <t>Norsk vitenskapelig publisering med ulike typer åpen tilgang, antall tidsskriftpublikasjoner. 2013–2024. </t>
  </si>
  <si>
    <t xml:space="preserve">Figur 6.2d Norsk vitenskapelig publisering med ulike typer åpen tilgang, antall tidsskriftpublikasjoner. 2013–2024. </t>
  </si>
  <si>
    <t xml:space="preserve">Figur 6.2e Norsk vitenskapelig publisering etter finansieringsmodell, antall tidsskriftpublikasjoner. 2013–2024. </t>
  </si>
  <si>
    <t>Norsk vitenskapelig publisering etter finansieringsmodell, antall tidsskriftpublikasjoner. 2013–2024. </t>
  </si>
  <si>
    <t>Figur 6.3a Andel av norske publikasjoner med internasjonalt samarbeid etter fagområde. 2011–2024.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</si>
  <si>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Bare de åtte største fagfeltene i hvert fagområde målt i antall publikasjoner er vist i figuren (tverrfaglige kategorier er utelatt).</t>
    </r>
  </si>
  <si>
    <r>
      <t>Figur 6.3b Publikasjoner med internasjonalt samarbeid etter fagfelt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. 2024.</t>
    </r>
  </si>
  <si>
    <t>Figur 6.3c Norske publikasjoner etter ulike typer internasjonalt samarbeid. 2024.</t>
  </si>
  <si>
    <t>Type internasjonalt samarbeid</t>
  </si>
  <si>
    <t>Total</t>
  </si>
  <si>
    <t>Tabell 6.3a Norges største samarbeidsland, totalt og etter fagområde. Andel av bilaterale og trilaterale samarbeidsrelasjoner. 2024.</t>
  </si>
  <si>
    <t>Figur 6.3a</t>
  </si>
  <si>
    <t>https://app.powerbi.com/view?r=eyJrIjoiNmIzYzRhNzItMmJhMC00MzhmLTg5ZjMtZTljYWQyMTkyOGZiIiwidCI6ImE5YjEzODgyLTk5YTYtNGIyOC05MzY4LWI2NGM2OWJmMDI1NiIsImMiOjh9</t>
  </si>
  <si>
    <t>Figur 6.3b</t>
  </si>
  <si>
    <t>https://app.powerbi.com/view?r=eyJrIjoiZGI0NDY4YTItNWNjNi00MWQ1LWFlNTEtMWZmYzYzMDIzNjBlIiwidCI6ImE5YjEzODgyLTk5YTYtNGIyOC05MzY4LWI2NGM2OWJmMDI1NiIsImMiOjh9</t>
  </si>
  <si>
    <t>Figur 6.3c</t>
  </si>
  <si>
    <t>https://app.powerbi.com/view?r=eyJrIjoiY2QzNTgwMzYtMjM3MC00OWYxLWE1MmQtYzQ4MmZmMmQ4MmM3IiwidCI6ImE5YjEzODgyLTk5YTYtNGIyOC05MzY4LWI2NGM2OWJmMDI1NiIsImMiOjh9</t>
  </si>
  <si>
    <t>Figur 6.3d</t>
  </si>
  <si>
    <t>https://app.powerbi.com/view?r=eyJrIjoiODUxZTkwMDMtNThkMC00ODAzLWJlYmItMjNhYzBlYzY4YzcyIiwidCI6ImE5YjEzODgyLTk5YTYtNGIyOC05MzY4LWI2NGM2OWJmMDI1NiIsImMiOjh9</t>
  </si>
  <si>
    <t>Figur 6.3e</t>
  </si>
  <si>
    <t>https://app.powerbi.com/view?r=eyJrIjoiYzQ3Mzg4NTAtZTZmYy00NjI1LWE0NjktNmQ0OWM3MDc2MjNlIiwidCI6ImE5YjEzODgyLTk5YTYtNGIyOC05MzY4LWI2NGM2OWJmMDI1NiIsImMiOjh9</t>
  </si>
  <si>
    <t>Figur 6.3f</t>
  </si>
  <si>
    <t>https://app.powerbi.com/view?r=eyJrIjoiYjFmZjRhMGQtMzE2OS00Mjg4LWE1ZDEtZDBhZGM5Y2I4MWQwIiwidCI6ImE5YjEzODgyLTk5YTYtNGIyOC05MzY4LWI2NGM2OWJmMDI1NiIsImMiOjh9</t>
  </si>
  <si>
    <t>Figur 6.3g</t>
  </si>
  <si>
    <t>https://app.powerbi.com/view?r=eyJrIjoiOTY4ZmRmODEtMTZjOC00MTJhLWI4MWMtYjZkZjE0N2U0ODE5IiwidCI6ImE5YjEzODgyLTk5YTYtNGIyOC05MzY4LWI2NGM2OWJmMDI1NiIsImMiOjh9</t>
  </si>
  <si>
    <t>Figur 6.3h</t>
  </si>
  <si>
    <t>https://app.powerbi.com/view?r=eyJrIjoiNTdjMzlkMTctZDczZS00N2Q5LTljNDMtMjQyZTVmNjNmZGZjIiwidCI6ImE5YjEzODgyLTk5YTYtNGIyOC05MzY4LWI2NGM2OWJmMDI1NiIsImMiOjh9</t>
  </si>
  <si>
    <t>Tabell 6.3a</t>
  </si>
  <si>
    <t>https://app.powerbi.com/view?r=eyJrIjoiODkzMjJhMDYtZjZlMy00YmRjLWFkMGYtYTU1NTZkMWYzOTM0IiwidCI6ImE5YjEzODgyLTk5YTYtNGIyOC05MzY4LWI2NGM2OWJmMDI1NiIsImMiOjh9</t>
  </si>
  <si>
    <t>6.3 Forskningssamarbeid</t>
  </si>
  <si>
    <t>Andel av norske publikasjoner med internasjonalt samarbeid etter fagområde. 2011–2024.</t>
  </si>
  <si>
    <t>Publikasjoner med internasjonalt samarbeid etter fagfelt. 2024.</t>
  </si>
  <si>
    <t>Norske publikasjoner etter ulike typer internasjonalt samarbeid. 2024.</t>
  </si>
  <si>
    <t>Norges største samarbeidsland, totalt og etter fagområde. Andel av bilaterale og trilaterale samarbeidsrelasjoner. 2024.</t>
  </si>
  <si>
    <t>Antall bilaterale og trilaterale samarbeidsartikler med panoramalandene. 2015–2024.</t>
  </si>
  <si>
    <t>Relativ siteringsindeks etter type samarbeidsartikler. 2021–2023.</t>
  </si>
  <si>
    <t>Relativ siteringsindeks og andel 10-prosentil for norsk-utenlandske samarbeidsartikler, per samarbeidende land. Bilaterale og trilaterale samarbeidsartikler. 2021–2023.</t>
  </si>
  <si>
    <t>Andel publikasjoner med nasjonalt institusjonelt samarbeid etter fagområder. 2011–2024.</t>
  </si>
  <si>
    <t>Andel publikasjoner med nasjonalt institusjonelt samarbeid etter fagområder etter type samarbeid. 2024.</t>
  </si>
  <si>
    <r>
      <t>Figur 6.3d Antall bilaterale og trilaterale samarbeidsartikler med panoramalandene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. 2015–2024.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</si>
  <si>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 USA er ikke vist i figuren.</t>
    </r>
  </si>
  <si>
    <t>Figur 6.3e Relativ siteringsindeks etter type samarbeidsartikler. 2021–2023.</t>
  </si>
  <si>
    <t>Type samarbeidsartikler</t>
  </si>
  <si>
    <t>Figur 6.3f Relativ siteringsindeks og andel 10-prosentil for norsk-utenlandske samarbeidsartikler, per samarbeidende land. Bilaterale og trilaterale samarbeidsartikler. 2021–2023.</t>
  </si>
  <si>
    <t>Andel 10-prosentil</t>
  </si>
  <si>
    <t>Figur 6.3g Andel publikasjoner med nasjonalt institusjonelt samarbeid etter fagområder. 2011–2024.</t>
  </si>
  <si>
    <r>
      <rPr>
        <vertAlign val="superscript"/>
        <sz val="11"/>
        <color theme="1"/>
        <rFont val="Calibri"/>
        <family val="2"/>
        <scheme val="minor"/>
      </rPr>
      <t>1 </t>
    </r>
    <r>
      <rPr>
        <sz val="11"/>
        <color theme="1"/>
        <rFont val="Calibri"/>
        <family val="2"/>
        <scheme val="minor"/>
      </rPr>
      <t>Samarbeid gjennom bistillinger er målt ved å identifisere artikler som har forfattere som har oppført mer enn én forfatteradresse.</t>
    </r>
  </si>
  <si>
    <t>Fagområde</t>
  </si>
  <si>
    <r>
      <t>Figur 6.3h Andel publikasjoner med nasjonalt institusjonelt samarbeid etter fagområder etter type samarbeid. 2024.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</si>
  <si>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Figur</t>
  </si>
  <si>
    <t>Lenke</t>
  </si>
  <si>
    <t>Tittel på figur/tabell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</si>
</sst>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\ %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Aptos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6">
    <xf numFmtId="0" fontId="0" fillId="0" borderId="0" xfId="0"/>
    <xf numFmtId="0" fontId="0" fillId="0" borderId="2" xfId="0" applyBorder="1"/>
    <xf numFmtId="0" fontId="1" fillId="0" borderId="2" xfId="1" applyBorder="1"/>
    <xf numFmtId="0" fontId="1" fillId="0" borderId="0" xfId="1" applyBorder="1"/>
    <xf numFmtId="0" fontId="0" fillId="0" borderId="3" xfId="0" applyBorder="1"/>
    <xf numFmtId="0" fontId="1" fillId="0" borderId="3" xfId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left"/>
    </xf>
    <xf numFmtId="16" fontId="3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1" applyBorder="1"/>
    <xf numFmtId="0" fontId="0" fillId="0" borderId="0" xfId="0" applyBorder="1"/>
    <xf numFmtId="0" fontId="7" fillId="0" borderId="0" xfId="0" applyFont="1" applyAlignment="1">
      <alignment horizontal="center" wrapText="1"/>
    </xf>
    <xf numFmtId="0" fontId="6" fillId="0" borderId="0" xfId="0" applyFont="1"/>
    <xf numFmtId="0" fontId="6" fillId="0" borderId="3" xfId="0" applyFont="1" applyBorder="1"/>
    <xf numFmtId="1" fontId="0" fillId="0" borderId="0" xfId="0" applyNumberFormat="1"/>
    <xf numFmtId="166" fontId="0" fillId="0" borderId="0" xfId="2" applyNumberFormat="1" applyFont="1"/>
    <xf numFmtId="0" fontId="5" fillId="0" borderId="0" xfId="0" applyFont="1"/>
    <xf numFmtId="9" fontId="5" fillId="0" borderId="0" xfId="2" applyFont="1"/>
    <xf numFmtId="9" fontId="0" fillId="0" borderId="0" xfId="4" applyFont="1"/>
    <xf numFmtId="0" fontId="9" fillId="0" borderId="5" xfId="5" applyFont="1" applyBorder="1" applyAlignment="1">
      <alignment horizontal="right" wrapText="1"/>
    </xf>
    <xf numFmtId="0" fontId="9" fillId="0" borderId="5" xfId="5" applyFont="1" applyBorder="1" applyAlignment="1">
      <alignment wrapText="1"/>
    </xf>
    <xf numFmtId="9" fontId="0" fillId="0" borderId="0" xfId="0" applyNumberFormat="1"/>
    <xf numFmtId="9" fontId="0" fillId="0" borderId="0" xfId="2" applyFont="1"/>
    <xf numFmtId="0" fontId="9" fillId="2" borderId="4" xfId="7" applyFont="1" applyFill="1" applyBorder="1" applyAlignment="1">
      <alignment horizontal="center"/>
    </xf>
    <xf numFmtId="0" fontId="9" fillId="0" borderId="5" xfId="7" applyFont="1" applyBorder="1" applyAlignment="1">
      <alignment wrapText="1"/>
    </xf>
    <xf numFmtId="0" fontId="9" fillId="0" borderId="5" xfId="7" applyFont="1" applyBorder="1" applyAlignment="1">
      <alignment horizontal="right" wrapText="1"/>
    </xf>
    <xf numFmtId="0" fontId="9" fillId="2" borderId="0" xfId="8" applyFont="1" applyFill="1" applyAlignment="1">
      <alignment horizontal="center"/>
    </xf>
    <xf numFmtId="0" fontId="10" fillId="0" borderId="0" xfId="0" applyFont="1"/>
    <xf numFmtId="9" fontId="5" fillId="0" borderId="0" xfId="0" applyNumberFormat="1" applyFont="1"/>
    <xf numFmtId="0" fontId="0" fillId="0" borderId="0" xfId="0" applyFill="1"/>
    <xf numFmtId="0" fontId="0" fillId="0" borderId="0" xfId="0" applyFill="1" applyBorder="1"/>
    <xf numFmtId="166" fontId="0" fillId="0" borderId="0" xfId="2" applyNumberFormat="1" applyFont="1" applyFill="1" applyBorder="1"/>
    <xf numFmtId="166" fontId="0" fillId="0" borderId="0" xfId="2" applyNumberFormat="1" applyFont="1" applyBorder="1"/>
    <xf numFmtId="0" fontId="6" fillId="0" borderId="0" xfId="0" applyFont="1" applyBorder="1"/>
    <xf numFmtId="0" fontId="6" fillId="0" borderId="3" xfId="0" applyFont="1" applyFill="1" applyBorder="1" applyAlignment="1">
      <alignment horizontal="left"/>
    </xf>
    <xf numFmtId="0" fontId="13" fillId="0" borderId="3" xfId="3" applyFont="1" applyFill="1" applyBorder="1" applyAlignment="1">
      <alignment horizontal="left"/>
    </xf>
    <xf numFmtId="166" fontId="6" fillId="0" borderId="0" xfId="2" applyNumberFormat="1" applyFont="1" applyBorder="1"/>
    <xf numFmtId="2" fontId="9" fillId="0" borderId="0" xfId="3" applyNumberFormat="1" applyFont="1" applyFill="1" applyBorder="1" applyAlignment="1">
      <alignment horizontal="right" wrapText="1"/>
    </xf>
    <xf numFmtId="2" fontId="9" fillId="0" borderId="0" xfId="3" applyNumberFormat="1" applyFont="1" applyBorder="1" applyAlignment="1">
      <alignment horizontal="right" wrapText="1"/>
    </xf>
    <xf numFmtId="2" fontId="13" fillId="0" borderId="0" xfId="3" applyNumberFormat="1" applyFont="1" applyBorder="1" applyAlignment="1">
      <alignment horizontal="right" wrapText="1"/>
    </xf>
    <xf numFmtId="2" fontId="0" fillId="0" borderId="0" xfId="0" applyNumberFormat="1"/>
    <xf numFmtId="0" fontId="0" fillId="0" borderId="2" xfId="0" applyBorder="1" applyAlignment="1">
      <alignment horizontal="left" vertical="center"/>
    </xf>
    <xf numFmtId="0" fontId="9" fillId="0" borderId="0" xfId="5" applyFont="1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9" applyFont="1" applyBorder="1" applyAlignment="1">
      <alignment horizontal="right" wrapText="1"/>
    </xf>
    <xf numFmtId="0" fontId="9" fillId="0" borderId="0" xfId="6" applyFont="1" applyBorder="1" applyAlignment="1">
      <alignment horizontal="right" wrapText="1"/>
    </xf>
    <xf numFmtId="9" fontId="6" fillId="0" borderId="3" xfId="2" applyFont="1" applyBorder="1"/>
    <xf numFmtId="0" fontId="0" fillId="0" borderId="0" xfId="0" applyFont="1"/>
  </cellXfs>
  <cellStyles count="10">
    <cellStyle name="Hyperlink" xfId="1" builtinId="8"/>
    <cellStyle name="Normal" xfId="0" builtinId="0"/>
    <cellStyle name="Normal_Fig 6.3e" xfId="7" xr:uid="{6973ACE2-AB83-4886-B53D-4F52F57B101E}"/>
    <cellStyle name="Normal_lateral sit indeks" xfId="9" xr:uid="{B5DB7430-58B0-42AA-A1BE-D7AAE1E2040F}"/>
    <cellStyle name="Normal_Sheet1" xfId="5" xr:uid="{F7DE0AE7-1A6D-4DD3-816E-9753AC327EAB}"/>
    <cellStyle name="Normal_Sheet1_1" xfId="8" xr:uid="{4619EB1B-F744-4ED9-BC32-233CF549BFEE}"/>
    <cellStyle name="Normal_Sheet11" xfId="3" xr:uid="{77EAFBE7-39B1-4226-B184-3E755C8C2754}"/>
    <cellStyle name="Normal_Sheet5 2" xfId="6" xr:uid="{5C82148B-E0E2-4D80-9312-5BB0A55EEEAB}"/>
    <cellStyle name="Per cent" xfId="2" builtinId="5"/>
    <cellStyle name="Percent 2" xfId="4" xr:uid="{78FB90F6-2B89-4092-983D-70592841E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'F6.1a'!$B$5</c:f>
              <c:strCache>
                <c:ptCount val="1"/>
                <c:pt idx="0">
                  <c:v>Relativ siteringsindeks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74-4256-9300-2F2F6E0B36F4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74-4256-9300-2F2F6E0B36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'F6.1a'!$A$6:$A$44</c:f>
              <c:strCache>
                <c:ptCount val="39"/>
                <c:pt idx="0">
                  <c:v>Russland</c:v>
                </c:pt>
                <c:pt idx="1">
                  <c:v>Indonesia</c:v>
                </c:pt>
                <c:pt idx="2">
                  <c:v>Mexico</c:v>
                </c:pt>
                <c:pt idx="3">
                  <c:v>Brasil</c:v>
                </c:pt>
                <c:pt idx="4">
                  <c:v>Japan</c:v>
                </c:pt>
                <c:pt idx="5">
                  <c:v>Tyrkia</c:v>
                </c:pt>
                <c:pt idx="6">
                  <c:v>Polen</c:v>
                </c:pt>
                <c:pt idx="7">
                  <c:v>India</c:v>
                </c:pt>
                <c:pt idx="8">
                  <c:v>Romania</c:v>
                </c:pt>
                <c:pt idx="9">
                  <c:v>Thailand</c:v>
                </c:pt>
                <c:pt idx="10">
                  <c:v>Tsjekkia</c:v>
                </c:pt>
                <c:pt idx="11">
                  <c:v>Iran</c:v>
                </c:pt>
                <c:pt idx="12">
                  <c:v>Malaysia</c:v>
                </c:pt>
                <c:pt idx="13">
                  <c:v>Portugal</c:v>
                </c:pt>
                <c:pt idx="14">
                  <c:v>Sør-Afrika</c:v>
                </c:pt>
                <c:pt idx="15">
                  <c:v>Sør-Korea</c:v>
                </c:pt>
                <c:pt idx="16">
                  <c:v>Spania</c:v>
                </c:pt>
                <c:pt idx="17">
                  <c:v>Frankrike</c:v>
                </c:pt>
                <c:pt idx="18">
                  <c:v>Hellas</c:v>
                </c:pt>
                <c:pt idx="19">
                  <c:v>Israel</c:v>
                </c:pt>
                <c:pt idx="20">
                  <c:v>Italia</c:v>
                </c:pt>
                <c:pt idx="21">
                  <c:v>Tyskland</c:v>
                </c:pt>
                <c:pt idx="22">
                  <c:v>Canada</c:v>
                </c:pt>
                <c:pt idx="23">
                  <c:v>Egypt</c:v>
                </c:pt>
                <c:pt idx="24">
                  <c:v>Saudi Arabia</c:v>
                </c:pt>
                <c:pt idx="25">
                  <c:v>Østerrike</c:v>
                </c:pt>
                <c:pt idx="26">
                  <c:v>USA</c:v>
                </c:pt>
                <c:pt idx="27">
                  <c:v>Kina</c:v>
                </c:pt>
                <c:pt idx="28">
                  <c:v>Pakistan</c:v>
                </c:pt>
                <c:pt idx="29">
                  <c:v>Norge</c:v>
                </c:pt>
                <c:pt idx="30">
                  <c:v>Finland</c:v>
                </c:pt>
                <c:pt idx="31">
                  <c:v>Belgia</c:v>
                </c:pt>
                <c:pt idx="32">
                  <c:v>Sverige</c:v>
                </c:pt>
                <c:pt idx="33">
                  <c:v>Australia</c:v>
                </c:pt>
                <c:pt idx="34">
                  <c:v>Danmark</c:v>
                </c:pt>
                <c:pt idx="35">
                  <c:v>Storbritannia</c:v>
                </c:pt>
                <c:pt idx="36">
                  <c:v>Sveits</c:v>
                </c:pt>
                <c:pt idx="37">
                  <c:v>Nederland</c:v>
                </c:pt>
                <c:pt idx="38">
                  <c:v>Singapore</c:v>
                </c:pt>
              </c:strCache>
            </c:strRef>
          </c:cat>
          <c:val>
            <c:numRef>
              <c:f>'F6.1a'!$B$6:$B$44</c:f>
              <c:numCache>
                <c:formatCode>0</c:formatCode>
                <c:ptCount val="39"/>
                <c:pt idx="0">
                  <c:v>45.375693049999995</c:v>
                </c:pt>
                <c:pt idx="1">
                  <c:v>57.729983949999998</c:v>
                </c:pt>
                <c:pt idx="2">
                  <c:v>58.893044950000004</c:v>
                </c:pt>
                <c:pt idx="3">
                  <c:v>59.517468600000001</c:v>
                </c:pt>
                <c:pt idx="4">
                  <c:v>71.323529049999991</c:v>
                </c:pt>
                <c:pt idx="5">
                  <c:v>73.087505312609508</c:v>
                </c:pt>
                <c:pt idx="6">
                  <c:v>74.001599200000001</c:v>
                </c:pt>
                <c:pt idx="7">
                  <c:v>76.402742399999994</c:v>
                </c:pt>
                <c:pt idx="8">
                  <c:v>79.542177249999995</c:v>
                </c:pt>
                <c:pt idx="9">
                  <c:v>83.682047100000005</c:v>
                </c:pt>
                <c:pt idx="10">
                  <c:v>86.087323450000014</c:v>
                </c:pt>
                <c:pt idx="11">
                  <c:v>87.116323850000015</c:v>
                </c:pt>
                <c:pt idx="12">
                  <c:v>89.794079049999993</c:v>
                </c:pt>
                <c:pt idx="13">
                  <c:v>89.925753850000007</c:v>
                </c:pt>
                <c:pt idx="14">
                  <c:v>90.046273299999996</c:v>
                </c:pt>
                <c:pt idx="15">
                  <c:v>90.145936300000002</c:v>
                </c:pt>
                <c:pt idx="16">
                  <c:v>94.469804749999994</c:v>
                </c:pt>
                <c:pt idx="17">
                  <c:v>95.819620849999993</c:v>
                </c:pt>
                <c:pt idx="18">
                  <c:v>95.858963399999993</c:v>
                </c:pt>
                <c:pt idx="19">
                  <c:v>101.4368041</c:v>
                </c:pt>
                <c:pt idx="20">
                  <c:v>105.91423085</c:v>
                </c:pt>
                <c:pt idx="21">
                  <c:v>106.63538454999998</c:v>
                </c:pt>
                <c:pt idx="22">
                  <c:v>107.72014224999999</c:v>
                </c:pt>
                <c:pt idx="23">
                  <c:v>108.21878840000001</c:v>
                </c:pt>
                <c:pt idx="24">
                  <c:v>109.19826980000001</c:v>
                </c:pt>
                <c:pt idx="25">
                  <c:v>110.29363349999998</c:v>
                </c:pt>
                <c:pt idx="26">
                  <c:v>111.54169760000001</c:v>
                </c:pt>
                <c:pt idx="27">
                  <c:v>112.63275515000002</c:v>
                </c:pt>
                <c:pt idx="28">
                  <c:v>113.45283809999999</c:v>
                </c:pt>
                <c:pt idx="29">
                  <c:v>118.08635615</c:v>
                </c:pt>
                <c:pt idx="30">
                  <c:v>121.35830969999999</c:v>
                </c:pt>
                <c:pt idx="31">
                  <c:v>121.6073006</c:v>
                </c:pt>
                <c:pt idx="32">
                  <c:v>123.42694585000001</c:v>
                </c:pt>
                <c:pt idx="33">
                  <c:v>123.836444</c:v>
                </c:pt>
                <c:pt idx="34">
                  <c:v>128.76342119999998</c:v>
                </c:pt>
                <c:pt idx="35">
                  <c:v>129.73553533186549</c:v>
                </c:pt>
                <c:pt idx="36">
                  <c:v>131.67180895000001</c:v>
                </c:pt>
                <c:pt idx="37">
                  <c:v>132.10785145</c:v>
                </c:pt>
                <c:pt idx="38">
                  <c:v>148.0989491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74-4256-9300-2F2F6E0B36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60384687"/>
        <c:axId val="160378447"/>
      </c:barChart>
      <c:catAx>
        <c:axId val="1603846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0378447"/>
        <c:crosses val="autoZero"/>
        <c:auto val="1"/>
        <c:lblAlgn val="ctr"/>
        <c:lblOffset val="100"/>
        <c:noMultiLvlLbl val="0"/>
      </c:catAx>
      <c:valAx>
        <c:axId val="160378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038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'F6.2e'!$B$4</c:f>
              <c:strCache>
                <c:ptCount val="1"/>
                <c:pt idx="0">
                  <c:v>Publikasjoner i diamanttidskrift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'F6.2e'!$A$5:$A$16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'F6.2e'!$B$5:$B$16</c:f>
              <c:numCache>
                <c:formatCode>General</c:formatCode>
                <c:ptCount val="12"/>
                <c:pt idx="0">
                  <c:v>513</c:v>
                </c:pt>
                <c:pt idx="1">
                  <c:v>725</c:v>
                </c:pt>
                <c:pt idx="2">
                  <c:v>754</c:v>
                </c:pt>
                <c:pt idx="3">
                  <c:v>958</c:v>
                </c:pt>
                <c:pt idx="4">
                  <c:v>1119</c:v>
                </c:pt>
                <c:pt idx="5">
                  <c:v>1299</c:v>
                </c:pt>
                <c:pt idx="6">
                  <c:v>1359</c:v>
                </c:pt>
                <c:pt idx="7">
                  <c:v>1488</c:v>
                </c:pt>
                <c:pt idx="8">
                  <c:v>1543</c:v>
                </c:pt>
                <c:pt idx="9">
                  <c:v>1463</c:v>
                </c:pt>
                <c:pt idx="10">
                  <c:v>1592</c:v>
                </c:pt>
                <c:pt idx="11">
                  <c:v>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C-493C-A6E5-AD302F5C6F5E}"/>
            </c:ext>
          </c:extLst>
        </c:ser>
        <c:ser>
          <c:idx val="1"/>
          <c:order val="1"/>
          <c:tx>
            <c:strRef>
              <c:f>'F6.2e'!$C$4</c:f>
              <c:strCache>
                <c:ptCount val="1"/>
                <c:pt idx="0">
                  <c:v>Publikasjoner med publiseringsavgift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'F6.2e'!$A$5:$A$16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'F6.2e'!$C$5:$C$16</c:f>
              <c:numCache>
                <c:formatCode>General</c:formatCode>
                <c:ptCount val="12"/>
                <c:pt idx="0">
                  <c:v>2991</c:v>
                </c:pt>
                <c:pt idx="1">
                  <c:v>3858</c:v>
                </c:pt>
                <c:pt idx="2">
                  <c:v>4406</c:v>
                </c:pt>
                <c:pt idx="3">
                  <c:v>5128</c:v>
                </c:pt>
                <c:pt idx="4">
                  <c:v>5935</c:v>
                </c:pt>
                <c:pt idx="5">
                  <c:v>6452</c:v>
                </c:pt>
                <c:pt idx="6">
                  <c:v>7770</c:v>
                </c:pt>
                <c:pt idx="7">
                  <c:v>9058</c:v>
                </c:pt>
                <c:pt idx="8">
                  <c:v>11290</c:v>
                </c:pt>
                <c:pt idx="9">
                  <c:v>11631</c:v>
                </c:pt>
                <c:pt idx="10">
                  <c:v>12048</c:v>
                </c:pt>
                <c:pt idx="11">
                  <c:v>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C-493C-A6E5-AD302F5C6F5E}"/>
            </c:ext>
          </c:extLst>
        </c:ser>
        <c:ser>
          <c:idx val="2"/>
          <c:order val="2"/>
          <c:tx>
            <c:strRef>
              <c:f>'F6.2e'!$D$4</c:f>
              <c:strCache>
                <c:ptCount val="1"/>
                <c:pt idx="0">
                  <c:v>Publikasjoner uten publiseringsavgift - abonnementsbasert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'F6.2e'!$A$5:$A$16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'F6.2e'!$D$5:$D$16</c:f>
              <c:numCache>
                <c:formatCode>General</c:formatCode>
                <c:ptCount val="12"/>
                <c:pt idx="0">
                  <c:v>12973</c:v>
                </c:pt>
                <c:pt idx="1">
                  <c:v>12735</c:v>
                </c:pt>
                <c:pt idx="2">
                  <c:v>12897</c:v>
                </c:pt>
                <c:pt idx="3">
                  <c:v>13168</c:v>
                </c:pt>
                <c:pt idx="4">
                  <c:v>13321</c:v>
                </c:pt>
                <c:pt idx="5">
                  <c:v>13702</c:v>
                </c:pt>
                <c:pt idx="6">
                  <c:v>12411</c:v>
                </c:pt>
                <c:pt idx="7">
                  <c:v>10114</c:v>
                </c:pt>
                <c:pt idx="8">
                  <c:v>9370</c:v>
                </c:pt>
                <c:pt idx="9">
                  <c:v>7855</c:v>
                </c:pt>
                <c:pt idx="10">
                  <c:v>6859</c:v>
                </c:pt>
                <c:pt idx="11">
                  <c:v>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C-493C-A6E5-AD302F5C6F5E}"/>
            </c:ext>
          </c:extLst>
        </c:ser>
        <c:ser>
          <c:idx val="3"/>
          <c:order val="3"/>
          <c:tx>
            <c:strRef>
              <c:f>'F6.2e'!$E$4</c:f>
              <c:strCache>
                <c:ptCount val="1"/>
                <c:pt idx="0">
                  <c:v>Publikasjoner uten publiseringsavgift - hybridavtale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'F6.2e'!$A$5:$A$16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'F6.2e'!$E$5:$E$16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1234</c:v>
                </c:pt>
                <c:pt idx="7">
                  <c:v>3819</c:v>
                </c:pt>
                <c:pt idx="8">
                  <c:v>4634</c:v>
                </c:pt>
                <c:pt idx="9">
                  <c:v>4415</c:v>
                </c:pt>
                <c:pt idx="10">
                  <c:v>4829</c:v>
                </c:pt>
                <c:pt idx="11">
                  <c:v>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C-493C-A6E5-AD302F5C6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734688"/>
        <c:axId val="1219735168"/>
      </c:lineChart>
      <c:catAx>
        <c:axId val="12197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735168"/>
        <c:crosses val="autoZero"/>
        <c:auto val="1"/>
        <c:lblAlgn val="ctr"/>
        <c:lblOffset val="100"/>
        <c:noMultiLvlLbl val="0"/>
      </c:catAx>
      <c:valAx>
        <c:axId val="121973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publikasjoner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73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'F6.3a'!$B$4</c:f>
              <c:strCache>
                <c:ptCount val="1"/>
                <c:pt idx="0">
                  <c:v>Humaniora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E0-4DF8-BF03-418903244F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E0-4DF8-BF03-418903244F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E0-4DF8-BF03-418903244F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E0-4DF8-BF03-418903244F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E0-4DF8-BF03-418903244F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E0-4DF8-BF03-418903244F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E0-4DF8-BF03-418903244F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E0-4DF8-BF03-418903244FC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E0-4DF8-BF03-418903244FC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E0-4DF8-BF03-418903244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'F6.3a'!$A$5:$A$18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'F6.3a'!$B$5:$B$18</c:f>
              <c:numCache>
                <c:formatCode>0%</c:formatCode>
                <c:ptCount val="14"/>
                <c:pt idx="0">
                  <c:v>8.5376532399299473E-2</c:v>
                </c:pt>
                <c:pt idx="1">
                  <c:v>0.11464435146443515</c:v>
                </c:pt>
                <c:pt idx="2">
                  <c:v>0.10784725136382711</c:v>
                </c:pt>
                <c:pt idx="3">
                  <c:v>0.11233885819521179</c:v>
                </c:pt>
                <c:pt idx="4">
                  <c:v>0.12466436517069429</c:v>
                </c:pt>
                <c:pt idx="5">
                  <c:v>0.141869918699187</c:v>
                </c:pt>
                <c:pt idx="6">
                  <c:v>0.15971223021582734</c:v>
                </c:pt>
                <c:pt idx="7">
                  <c:v>0.15986264784433421</c:v>
                </c:pt>
                <c:pt idx="8">
                  <c:v>0.16226274655749906</c:v>
                </c:pt>
                <c:pt idx="9">
                  <c:v>0.16551221290557783</c:v>
                </c:pt>
                <c:pt idx="10">
                  <c:v>0.17899761336515513</c:v>
                </c:pt>
                <c:pt idx="11">
                  <c:v>0.19665122907018168</c:v>
                </c:pt>
                <c:pt idx="12">
                  <c:v>0.21542270958613371</c:v>
                </c:pt>
                <c:pt idx="13">
                  <c:v>0.20503048780487804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E0-4DF8-BF03-418903244FC7}"/>
            </c:ext>
          </c:extLst>
        </c:ser>
        <c:ser>
          <c:idx val="1"/>
          <c:order val="1"/>
          <c:tx>
            <c:strRef>
              <c:f>'F6.3a'!$C$4</c:f>
              <c:strCache>
                <c:ptCount val="1"/>
                <c:pt idx="0">
                  <c:v>Medisin og helsefag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E0-4DF8-BF03-418903244F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E0-4DF8-BF03-418903244F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E0-4DF8-BF03-418903244F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E0-4DF8-BF03-418903244F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E0-4DF8-BF03-418903244F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E0-4DF8-BF03-418903244F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E0-4DF8-BF03-418903244F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FE0-4DF8-BF03-418903244FC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E0-4DF8-BF03-418903244FC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E0-4DF8-BF03-418903244FC7}"/>
                </c:ext>
              </c:extLst>
            </c:dLbl>
            <c:dLbl>
              <c:idx val="11"/>
              <c:layout>
                <c:manualLayout>
                  <c:x val="-3.3285373197278027E-2"/>
                  <c:y val="2.657576607955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FE0-4DF8-BF03-418903244FC7}"/>
                </c:ext>
              </c:extLst>
            </c:dLbl>
            <c:dLbl>
              <c:idx val="12"/>
              <c:layout>
                <c:manualLayout>
                  <c:x val="-2.3679226715797835E-2"/>
                  <c:y val="3.216626223608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FE0-4DF8-BF03-418903244FC7}"/>
                </c:ext>
              </c:extLst>
            </c:dLbl>
            <c:dLbl>
              <c:idx val="13"/>
              <c:layout>
                <c:manualLayout>
                  <c:x val="-2.5383674785196732E-2"/>
                  <c:y val="3.216626223608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FE0-4DF8-BF03-418903244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'F6.3a'!$A$5:$A$18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'F6.3a'!$C$5:$C$18</c:f>
              <c:numCache>
                <c:formatCode>0%</c:formatCode>
                <c:ptCount val="14"/>
                <c:pt idx="0">
                  <c:v>0.49091229927651314</c:v>
                </c:pt>
                <c:pt idx="1">
                  <c:v>0.49828403333878085</c:v>
                </c:pt>
                <c:pt idx="2">
                  <c:v>0.5153595332074824</c:v>
                </c:pt>
                <c:pt idx="3">
                  <c:v>0.54007820136852391</c:v>
                </c:pt>
                <c:pt idx="4">
                  <c:v>0.56157078215901746</c:v>
                </c:pt>
                <c:pt idx="5">
                  <c:v>0.56673143027947992</c:v>
                </c:pt>
                <c:pt idx="6">
                  <c:v>0.60293899361733705</c:v>
                </c:pt>
                <c:pt idx="7">
                  <c:v>0.62093227792436234</c:v>
                </c:pt>
                <c:pt idx="8">
                  <c:v>0.61877987067753726</c:v>
                </c:pt>
                <c:pt idx="9">
                  <c:v>0.63286573146292591</c:v>
                </c:pt>
                <c:pt idx="10">
                  <c:v>0.65516829792313203</c:v>
                </c:pt>
                <c:pt idx="11">
                  <c:v>0.65178231637701378</c:v>
                </c:pt>
                <c:pt idx="12">
                  <c:v>0.6614664586583463</c:v>
                </c:pt>
                <c:pt idx="13">
                  <c:v>0.67205274043433294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E0-4DF8-BF03-418903244FC7}"/>
            </c:ext>
          </c:extLst>
        </c:ser>
        <c:ser>
          <c:idx val="2"/>
          <c:order val="2"/>
          <c:tx>
            <c:strRef>
              <c:f>'F6.3a'!$D$4</c:f>
              <c:strCache>
                <c:ptCount val="1"/>
                <c:pt idx="0">
                  <c:v>Realfag og teknologi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FE0-4DF8-BF03-418903244F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FE0-4DF8-BF03-418903244F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FE0-4DF8-BF03-418903244F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FE0-4DF8-BF03-418903244F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FE0-4DF8-BF03-418903244F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FE0-4DF8-BF03-418903244F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FE0-4DF8-BF03-418903244F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FE0-4DF8-BF03-418903244FC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FE0-4DF8-BF03-418903244FC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FE0-4DF8-BF03-418903244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'F6.3a'!$A$5:$A$18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'F6.3a'!$D$5:$D$18</c:f>
              <c:numCache>
                <c:formatCode>0%</c:formatCode>
                <c:ptCount val="14"/>
                <c:pt idx="0">
                  <c:v>0.52703254800490262</c:v>
                </c:pt>
                <c:pt idx="1">
                  <c:v>0.55583543240973976</c:v>
                </c:pt>
                <c:pt idx="2">
                  <c:v>0.56824580732035745</c:v>
                </c:pt>
                <c:pt idx="3">
                  <c:v>0.58093311116400859</c:v>
                </c:pt>
                <c:pt idx="4">
                  <c:v>0.5961342828077314</c:v>
                </c:pt>
                <c:pt idx="5">
                  <c:v>0.62606655290102387</c:v>
                </c:pt>
                <c:pt idx="6">
                  <c:v>0.62055837563451777</c:v>
                </c:pt>
                <c:pt idx="7">
                  <c:v>0.63967611336032393</c:v>
                </c:pt>
                <c:pt idx="8">
                  <c:v>0.63840509238794096</c:v>
                </c:pt>
                <c:pt idx="9">
                  <c:v>0.67776034354612269</c:v>
                </c:pt>
                <c:pt idx="10">
                  <c:v>0.68403205918618992</c:v>
                </c:pt>
                <c:pt idx="11">
                  <c:v>0.68657441126487007</c:v>
                </c:pt>
                <c:pt idx="12">
                  <c:v>0.69242595889302472</c:v>
                </c:pt>
                <c:pt idx="13">
                  <c:v>0.69964282747736528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CFE0-4DF8-BF03-418903244FC7}"/>
            </c:ext>
          </c:extLst>
        </c:ser>
        <c:ser>
          <c:idx val="3"/>
          <c:order val="3"/>
          <c:tx>
            <c:strRef>
              <c:f>'F6.3a'!$E$4</c:f>
              <c:strCache>
                <c:ptCount val="1"/>
                <c:pt idx="0">
                  <c:v>Samfunnsvitenskap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FE0-4DF8-BF03-418903244F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FE0-4DF8-BF03-418903244F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FE0-4DF8-BF03-418903244F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FE0-4DF8-BF03-418903244F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FE0-4DF8-BF03-418903244F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FE0-4DF8-BF03-418903244F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FE0-4DF8-BF03-418903244F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FE0-4DF8-BF03-418903244FC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FE0-4DF8-BF03-418903244FC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FE0-4DF8-BF03-418903244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'F6.3a'!$A$5:$A$18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'F6.3a'!$E$5:$E$18</c:f>
              <c:numCache>
                <c:formatCode>0%</c:formatCode>
                <c:ptCount val="14"/>
                <c:pt idx="0">
                  <c:v>0.21875</c:v>
                </c:pt>
                <c:pt idx="1">
                  <c:v>0.22134935304990758</c:v>
                </c:pt>
                <c:pt idx="2">
                  <c:v>0.23016230838593327</c:v>
                </c:pt>
                <c:pt idx="3">
                  <c:v>0.25571273122959737</c:v>
                </c:pt>
                <c:pt idx="4">
                  <c:v>0.26831828679403735</c:v>
                </c:pt>
                <c:pt idx="5">
                  <c:v>0.29835350128942673</c:v>
                </c:pt>
                <c:pt idx="6">
                  <c:v>0.32003816793893131</c:v>
                </c:pt>
                <c:pt idx="7">
                  <c:v>0.32050359712230214</c:v>
                </c:pt>
                <c:pt idx="8">
                  <c:v>0.33248687997291348</c:v>
                </c:pt>
                <c:pt idx="9">
                  <c:v>0.36321483771251933</c:v>
                </c:pt>
                <c:pt idx="10">
                  <c:v>0.36968085106382981</c:v>
                </c:pt>
                <c:pt idx="11">
                  <c:v>0.39689542483660128</c:v>
                </c:pt>
                <c:pt idx="12">
                  <c:v>0.38577138289368507</c:v>
                </c:pt>
                <c:pt idx="13">
                  <c:v>0.37416693113297367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CFE0-4DF8-BF03-418903244FC7}"/>
            </c:ext>
          </c:extLst>
        </c:ser>
        <c:ser>
          <c:idx val="4"/>
          <c:order val="4"/>
          <c:tx>
            <c:strRef>
              <c:f>'F6.3a'!$F$4</c:f>
              <c:strCache>
                <c:ptCount val="1"/>
                <c:pt idx="0">
                  <c:v>Gjennomsnitt 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FE0-4DF8-BF03-418903244F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FE0-4DF8-BF03-418903244F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FE0-4DF8-BF03-418903244F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FE0-4DF8-BF03-418903244FC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FE0-4DF8-BF03-418903244F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FE0-4DF8-BF03-418903244FC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FE0-4DF8-BF03-418903244FC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FE0-4DF8-BF03-418903244FC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FE0-4DF8-BF03-418903244FC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FE0-4DF8-BF03-418903244FC7}"/>
                </c:ext>
              </c:extLst>
            </c:dLbl>
            <c:dLbl>
              <c:idx val="11"/>
              <c:layout>
                <c:manualLayout>
                  <c:x val="-3.3285373197278027E-2"/>
                  <c:y val="2.9371014157821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FE0-4DF8-BF03-418903244FC7}"/>
                </c:ext>
              </c:extLst>
            </c:dLbl>
            <c:dLbl>
              <c:idx val="12"/>
              <c:layout>
                <c:manualLayout>
                  <c:x val="-3.3285373197278027E-2"/>
                  <c:y val="2.657576607955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FE0-4DF8-BF03-418903244FC7}"/>
                </c:ext>
              </c:extLst>
            </c:dLbl>
            <c:dLbl>
              <c:idx val="13"/>
              <c:layout>
                <c:manualLayout>
                  <c:x val="-3.1147362674084932E-2"/>
                  <c:y val="3.216626223608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FE0-4DF8-BF03-418903244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'F6.3a'!$A$5:$A$18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'F6.3a'!$F$5:$F$18</c:f>
              <c:numCache>
                <c:formatCode>0%</c:formatCode>
                <c:ptCount val="14"/>
                <c:pt idx="0">
                  <c:v>0.40074595938665564</c:v>
                </c:pt>
                <c:pt idx="1">
                  <c:v>0.42089397579011822</c:v>
                </c:pt>
                <c:pt idx="2">
                  <c:v>0.42866049589947725</c:v>
                </c:pt>
                <c:pt idx="3">
                  <c:v>0.44263643843130085</c:v>
                </c:pt>
                <c:pt idx="4">
                  <c:v>0.46188160770843556</c:v>
                </c:pt>
                <c:pt idx="5">
                  <c:v>0.48852403377031095</c:v>
                </c:pt>
                <c:pt idx="6">
                  <c:v>0.50145807534055042</c:v>
                </c:pt>
                <c:pt idx="7">
                  <c:v>0.51635185763346858</c:v>
                </c:pt>
                <c:pt idx="8">
                  <c:v>0.51900514452792479</c:v>
                </c:pt>
                <c:pt idx="9">
                  <c:v>0.55079663603136864</c:v>
                </c:pt>
                <c:pt idx="10">
                  <c:v>0.5599253347064882</c:v>
                </c:pt>
                <c:pt idx="11">
                  <c:v>0.56923920869475775</c:v>
                </c:pt>
                <c:pt idx="12">
                  <c:v>0.57212000549224218</c:v>
                </c:pt>
                <c:pt idx="13">
                  <c:v>0.57552001672415598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CFE0-4DF8-BF03-418903244FC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0746848"/>
        <c:axId val="99273152"/>
      </c:lineChart>
      <c:catAx>
        <c:axId val="22074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273152"/>
        <c:crosses val="autoZero"/>
        <c:auto val="1"/>
        <c:lblAlgn val="ctr"/>
        <c:lblOffset val="100"/>
        <c:noMultiLvlLbl val="0"/>
      </c:catAx>
      <c:valAx>
        <c:axId val="99273152"/>
        <c:scaling>
          <c:orientation val="minMax"/>
          <c:max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2074684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'F6.3b'!$C$5</c:f>
              <c:strCache>
                <c:ptCount val="1"/>
                <c:pt idx="0">
                  <c:v>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77-4F7F-9A97-6985834A984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7-4F7F-9A97-6985834A984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77-4F7F-9A97-6985834A9845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77-4F7F-9A97-6985834A984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77-4F7F-9A97-6985834A984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77-4F7F-9A97-6985834A984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77-4F7F-9A97-6985834A984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77-4F7F-9A97-6985834A9845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77-4F7F-9A97-6985834A9845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77-4F7F-9A97-6985834A9845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77-4F7F-9A97-6985834A9845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77-4F7F-9A97-6985834A9845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77-4F7F-9A97-6985834A9845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77-4F7F-9A97-6985834A984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77-4F7F-9A97-6985834A984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77-4F7F-9A97-6985834A9845}"/>
              </c:ext>
            </c:extLst>
          </c:dPt>
          <c:dPt>
            <c:idx val="1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77-4F7F-9A97-6985834A9845}"/>
              </c:ext>
            </c:extLst>
          </c:dPt>
          <c:dPt>
            <c:idx val="1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77-4F7F-9A97-6985834A9845}"/>
              </c:ext>
            </c:extLst>
          </c:dPt>
          <c:dPt>
            <c:idx val="2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77-4F7F-9A97-6985834A9845}"/>
              </c:ext>
            </c:extLst>
          </c:dPt>
          <c:dPt>
            <c:idx val="2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77-4F7F-9A97-6985834A9845}"/>
              </c:ext>
            </c:extLst>
          </c:dPt>
          <c:dPt>
            <c:idx val="2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D77-4F7F-9A97-6985834A9845}"/>
              </c:ext>
            </c:extLst>
          </c:dPt>
          <c:dPt>
            <c:idx val="2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5D77-4F7F-9A97-6985834A984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5D77-4F7F-9A97-6985834A984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5D77-4F7F-9A97-6985834A98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'F6.3b'!$B$6:$B$40</c:f>
              <c:strCache>
                <c:ptCount val="35"/>
                <c:pt idx="0">
                  <c:v>Nordisk</c:v>
                </c:pt>
                <c:pt idx="1">
                  <c:v>Litteraturvitenskap</c:v>
                </c:pt>
                <c:pt idx="2">
                  <c:v>Historie og Idéhistorie</c:v>
                </c:pt>
                <c:pt idx="3">
                  <c:v>Teologi og religionsvitenskap</c:v>
                </c:pt>
                <c:pt idx="4">
                  <c:v>Filosofi</c:v>
                </c:pt>
                <c:pt idx="5">
                  <c:v>Medier og kommunikasjon</c:v>
                </c:pt>
                <c:pt idx="6">
                  <c:v>Arkeologi og konservering</c:v>
                </c:pt>
                <c:pt idx="7">
                  <c:v>Lingvistikk</c:v>
                </c:pt>
                <c:pt idx="9">
                  <c:v>Psykologi</c:v>
                </c:pt>
                <c:pt idx="10">
                  <c:v>Samfunnsmedisin</c:v>
                </c:pt>
                <c:pt idx="11">
                  <c:v>Idrettsforskning</c:v>
                </c:pt>
                <c:pt idx="12">
                  <c:v>Psykiatri</c:v>
                </c:pt>
                <c:pt idx="13">
                  <c:v>Nevrologi</c:v>
                </c:pt>
                <c:pt idx="14">
                  <c:v>Hjerte, kar og luftveier</c:v>
                </c:pt>
                <c:pt idx="15">
                  <c:v>Biomedisin</c:v>
                </c:pt>
                <c:pt idx="16">
                  <c:v>Onkologi</c:v>
                </c:pt>
                <c:pt idx="18">
                  <c:v>IKT</c:v>
                </c:pt>
                <c:pt idx="19">
                  <c:v>Konstruksjonsfag</c:v>
                </c:pt>
                <c:pt idx="20">
                  <c:v>Energi</c:v>
                </c:pt>
                <c:pt idx="21">
                  <c:v>Matematikk</c:v>
                </c:pt>
                <c:pt idx="22">
                  <c:v>Kjemi og materialteknologi</c:v>
                </c:pt>
                <c:pt idx="23">
                  <c:v>Biovitenskap</c:v>
                </c:pt>
                <c:pt idx="24">
                  <c:v>Geovitenskap</c:v>
                </c:pt>
                <c:pt idx="25">
                  <c:v>Fysikk</c:v>
                </c:pt>
                <c:pt idx="27">
                  <c:v>Rettsvitenskap</c:v>
                </c:pt>
                <c:pt idx="28">
                  <c:v>Pedagogikk og utdanning</c:v>
                </c:pt>
                <c:pt idx="29">
                  <c:v>Sosiologi</c:v>
                </c:pt>
                <c:pt idx="30">
                  <c:v>Statsvitenskap</c:v>
                </c:pt>
                <c:pt idx="31">
                  <c:v>Sosialforskning</c:v>
                </c:pt>
                <c:pt idx="32">
                  <c:v>Geografi</c:v>
                </c:pt>
                <c:pt idx="33">
                  <c:v>Samfunnsøkonomi</c:v>
                </c:pt>
                <c:pt idx="34">
                  <c:v>Økonomisk-administrative fag</c:v>
                </c:pt>
              </c:strCache>
            </c:strRef>
          </c:cat>
          <c:val>
            <c:numRef>
              <c:f>'F6.3b'!$C$6:$C$40</c:f>
              <c:numCache>
                <c:formatCode>0%</c:formatCode>
                <c:ptCount val="35"/>
                <c:pt idx="0">
                  <c:v>4.2553191489361701E-2</c:v>
                </c:pt>
                <c:pt idx="1">
                  <c:v>4.8245614035087717E-2</c:v>
                </c:pt>
                <c:pt idx="2">
                  <c:v>0.13125000000000001</c:v>
                </c:pt>
                <c:pt idx="3">
                  <c:v>0.1423076923076923</c:v>
                </c:pt>
                <c:pt idx="4">
                  <c:v>0.26874999999999999</c:v>
                </c:pt>
                <c:pt idx="5">
                  <c:v>0.29385964912280704</c:v>
                </c:pt>
                <c:pt idx="6">
                  <c:v>0.30593607305936071</c:v>
                </c:pt>
                <c:pt idx="7">
                  <c:v>0.39100346020761245</c:v>
                </c:pt>
                <c:pt idx="9">
                  <c:v>0.60710321864594896</c:v>
                </c:pt>
                <c:pt idx="10">
                  <c:v>0.61300309597523217</c:v>
                </c:pt>
                <c:pt idx="11">
                  <c:v>0.67197452229299359</c:v>
                </c:pt>
                <c:pt idx="12">
                  <c:v>0.67441860465116277</c:v>
                </c:pt>
                <c:pt idx="13">
                  <c:v>0.71593090211132437</c:v>
                </c:pt>
                <c:pt idx="14">
                  <c:v>0.71604938271604934</c:v>
                </c:pt>
                <c:pt idx="15">
                  <c:v>0.72222222222222221</c:v>
                </c:pt>
                <c:pt idx="16">
                  <c:v>0.73045822102425872</c:v>
                </c:pt>
                <c:pt idx="18">
                  <c:v>0.57549234135667393</c:v>
                </c:pt>
                <c:pt idx="19">
                  <c:v>0.59361997226074892</c:v>
                </c:pt>
                <c:pt idx="20">
                  <c:v>0.65162454873646214</c:v>
                </c:pt>
                <c:pt idx="21">
                  <c:v>0.66721044045677003</c:v>
                </c:pt>
                <c:pt idx="22">
                  <c:v>0.71620325982742095</c:v>
                </c:pt>
                <c:pt idx="23">
                  <c:v>0.75245579567779963</c:v>
                </c:pt>
                <c:pt idx="24">
                  <c:v>0.79053254437869824</c:v>
                </c:pt>
                <c:pt idx="25">
                  <c:v>0.82404371584699454</c:v>
                </c:pt>
                <c:pt idx="27">
                  <c:v>0.18069306930693069</c:v>
                </c:pt>
                <c:pt idx="28">
                  <c:v>0.2428035043804756</c:v>
                </c:pt>
                <c:pt idx="29">
                  <c:v>0.29963898916967507</c:v>
                </c:pt>
                <c:pt idx="30">
                  <c:v>0.37937062937062938</c:v>
                </c:pt>
                <c:pt idx="31">
                  <c:v>0.40816326530612246</c:v>
                </c:pt>
                <c:pt idx="32">
                  <c:v>0.56056338028169017</c:v>
                </c:pt>
                <c:pt idx="33">
                  <c:v>0.57549857549857553</c:v>
                </c:pt>
                <c:pt idx="34">
                  <c:v>0.59815546772068506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5D77-4F7F-9A97-6985834A98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79831919"/>
        <c:axId val="847243231"/>
      </c:barChart>
      <c:catAx>
        <c:axId val="2079831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7243231"/>
        <c:crosses val="autoZero"/>
        <c:auto val="1"/>
        <c:lblAlgn val="ctr"/>
        <c:lblOffset val="100"/>
        <c:noMultiLvlLbl val="0"/>
      </c:catAx>
      <c:valAx>
        <c:axId val="847243231"/>
        <c:scaling>
          <c:orientation val="minMax"/>
          <c:max val="0.85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83191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'F6.3c'!$A$5</c:f>
              <c:strCache>
                <c:ptCount val="1"/>
                <c:pt idx="0">
                  <c:v>Ikke internasjonalt samarbeid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'F6.3c'!$B$4:$F$4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'F6.3c'!$B$5:$F$5</c:f>
              <c:numCache>
                <c:formatCode>0%</c:formatCode>
                <c:ptCount val="5"/>
                <c:pt idx="0">
                  <c:v>0.79496951219512191</c:v>
                </c:pt>
                <c:pt idx="1">
                  <c:v>0.327947259565667</c:v>
                </c:pt>
                <c:pt idx="2">
                  <c:v>0.30035717252263477</c:v>
                </c:pt>
                <c:pt idx="3">
                  <c:v>0.62583306886702639</c:v>
                </c:pt>
                <c:pt idx="4">
                  <c:v>0.42447998327584407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B-4AF6-9776-AA0950FD5231}"/>
            </c:ext>
          </c:extLst>
        </c:ser>
        <c:ser>
          <c:idx val="1"/>
          <c:order val="1"/>
          <c:tx>
            <c:strRef>
              <c:f>'F6.3c'!$A$6</c:f>
              <c:strCache>
                <c:ptCount val="1"/>
                <c:pt idx="0">
                  <c:v>Bilateralt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'F6.3c'!$B$4:$F$4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'F6.3c'!$B$6:$F$6</c:f>
              <c:numCache>
                <c:formatCode>0%</c:formatCode>
                <c:ptCount val="5"/>
                <c:pt idx="0">
                  <c:v>0.14977134146341464</c:v>
                </c:pt>
                <c:pt idx="1">
                  <c:v>0.26357290589451915</c:v>
                </c:pt>
                <c:pt idx="2">
                  <c:v>0.33624055154082566</c:v>
                </c:pt>
                <c:pt idx="3">
                  <c:v>0.21643922564265314</c:v>
                </c:pt>
                <c:pt idx="4">
                  <c:v>0.27330058186125916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BB-4AF6-9776-AA0950FD5231}"/>
            </c:ext>
          </c:extLst>
        </c:ser>
        <c:ser>
          <c:idx val="2"/>
          <c:order val="2"/>
          <c:tx>
            <c:strRef>
              <c:f>'F6.3c'!$A$7</c:f>
              <c:strCache>
                <c:ptCount val="1"/>
                <c:pt idx="0">
                  <c:v>Trilateralt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'F6.3c'!$B$4:$F$4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'F6.3c'!$B$7:$F$7</c:f>
              <c:numCache>
                <c:formatCode>0%</c:formatCode>
                <c:ptCount val="5"/>
                <c:pt idx="0">
                  <c:v>2.8201219512195123E-2</c:v>
                </c:pt>
                <c:pt idx="1">
                  <c:v>0.13624612202688727</c:v>
                </c:pt>
                <c:pt idx="2">
                  <c:v>0.15732203671401279</c:v>
                </c:pt>
                <c:pt idx="3">
                  <c:v>8.7273881307521423E-2</c:v>
                </c:pt>
                <c:pt idx="4">
                  <c:v>0.12445559388174628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BB-4AF6-9776-AA0950FD5231}"/>
            </c:ext>
          </c:extLst>
        </c:ser>
        <c:ser>
          <c:idx val="3"/>
          <c:order val="3"/>
          <c:tx>
            <c:strRef>
              <c:f>'F6.3c'!$A$8</c:f>
              <c:strCache>
                <c:ptCount val="1"/>
                <c:pt idx="0">
                  <c:v>Multilateralt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'F6.3c'!$B$4:$F$4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'F6.3c'!$B$8:$F$8</c:f>
              <c:numCache>
                <c:formatCode>0%</c:formatCode>
                <c:ptCount val="5"/>
                <c:pt idx="0">
                  <c:v>2.7057926829268292E-2</c:v>
                </c:pt>
                <c:pt idx="1">
                  <c:v>0.27223371251292655</c:v>
                </c:pt>
                <c:pt idx="2">
                  <c:v>0.2060802392225268</c:v>
                </c:pt>
                <c:pt idx="3">
                  <c:v>7.0453824182799107E-2</c:v>
                </c:pt>
                <c:pt idx="4">
                  <c:v>0.17776384098115047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BB-4AF6-9776-AA0950FD523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53373855"/>
        <c:axId val="108624480"/>
      </c:barChart>
      <c:catAx>
        <c:axId val="165337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624480"/>
        <c:crosses val="autoZero"/>
        <c:auto val="1"/>
        <c:lblAlgn val="ctr"/>
        <c:lblOffset val="100"/>
        <c:noMultiLvlLbl val="0"/>
      </c:catAx>
      <c:valAx>
        <c:axId val="1086244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37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'F6.3d'!$A$6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'F6.3d'!$B$5:$K$5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'F6.3d'!$B$6:$K$6</c:f>
              <c:numCache>
                <c:formatCode>General</c:formatCode>
                <c:ptCount val="10"/>
                <c:pt idx="0">
                  <c:v>388</c:v>
                </c:pt>
                <c:pt idx="1">
                  <c:v>398</c:v>
                </c:pt>
                <c:pt idx="2">
                  <c:v>489</c:v>
                </c:pt>
                <c:pt idx="3">
                  <c:v>617</c:v>
                </c:pt>
                <c:pt idx="4">
                  <c:v>747</c:v>
                </c:pt>
                <c:pt idx="5">
                  <c:v>810</c:v>
                </c:pt>
                <c:pt idx="6">
                  <c:v>955</c:v>
                </c:pt>
                <c:pt idx="7">
                  <c:v>1074</c:v>
                </c:pt>
                <c:pt idx="8">
                  <c:v>953</c:v>
                </c:pt>
                <c:pt idx="9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586-A7D9-E1F549F6778A}"/>
            </c:ext>
          </c:extLst>
        </c:ser>
        <c:ser>
          <c:idx val="1"/>
          <c:order val="1"/>
          <c:tx>
            <c:strRef>
              <c:f>'F6.3d'!$A$7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'F6.3d'!$B$5:$K$5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'F6.3d'!$B$7:$K$7</c:f>
              <c:numCache>
                <c:formatCode>General</c:formatCode>
                <c:ptCount val="10"/>
                <c:pt idx="0">
                  <c:v>120</c:v>
                </c:pt>
                <c:pt idx="1">
                  <c:v>126</c:v>
                </c:pt>
                <c:pt idx="2">
                  <c:v>165</c:v>
                </c:pt>
                <c:pt idx="3">
                  <c:v>206</c:v>
                </c:pt>
                <c:pt idx="4">
                  <c:v>221</c:v>
                </c:pt>
                <c:pt idx="5">
                  <c:v>277</c:v>
                </c:pt>
                <c:pt idx="6">
                  <c:v>355</c:v>
                </c:pt>
                <c:pt idx="7">
                  <c:v>370</c:v>
                </c:pt>
                <c:pt idx="8">
                  <c:v>404</c:v>
                </c:pt>
                <c:pt idx="9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3-4586-A7D9-E1F549F6778A}"/>
            </c:ext>
          </c:extLst>
        </c:ser>
        <c:ser>
          <c:idx val="2"/>
          <c:order val="2"/>
          <c:tx>
            <c:strRef>
              <c:f>'F6.3d'!$A$8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'F6.3d'!$B$5:$K$5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'F6.3d'!$B$8:$K$8</c:f>
              <c:numCache>
                <c:formatCode>General</c:formatCode>
                <c:ptCount val="10"/>
                <c:pt idx="0">
                  <c:v>305</c:v>
                </c:pt>
                <c:pt idx="1">
                  <c:v>326</c:v>
                </c:pt>
                <c:pt idx="2">
                  <c:v>328</c:v>
                </c:pt>
                <c:pt idx="3">
                  <c:v>388</c:v>
                </c:pt>
                <c:pt idx="4">
                  <c:v>372</c:v>
                </c:pt>
                <c:pt idx="5">
                  <c:v>407</c:v>
                </c:pt>
                <c:pt idx="6">
                  <c:v>422</c:v>
                </c:pt>
                <c:pt idx="7">
                  <c:v>417</c:v>
                </c:pt>
                <c:pt idx="8">
                  <c:v>414</c:v>
                </c:pt>
                <c:pt idx="9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3-4586-A7D9-E1F549F6778A}"/>
            </c:ext>
          </c:extLst>
        </c:ser>
        <c:ser>
          <c:idx val="3"/>
          <c:order val="3"/>
          <c:tx>
            <c:strRef>
              <c:f>'F6.3d'!$A$9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'F6.3d'!$B$5:$K$5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'F6.3d'!$B$9:$K$9</c:f>
              <c:numCache>
                <c:formatCode>General</c:formatCode>
                <c:ptCount val="10"/>
                <c:pt idx="0">
                  <c:v>89</c:v>
                </c:pt>
                <c:pt idx="1">
                  <c:v>96</c:v>
                </c:pt>
                <c:pt idx="2">
                  <c:v>112</c:v>
                </c:pt>
                <c:pt idx="3">
                  <c:v>133</c:v>
                </c:pt>
                <c:pt idx="4">
                  <c:v>145</c:v>
                </c:pt>
                <c:pt idx="5">
                  <c:v>191</c:v>
                </c:pt>
                <c:pt idx="6">
                  <c:v>241</c:v>
                </c:pt>
                <c:pt idx="7">
                  <c:v>221</c:v>
                </c:pt>
                <c:pt idx="8">
                  <c:v>187</c:v>
                </c:pt>
                <c:pt idx="9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3-4586-A7D9-E1F549F6778A}"/>
            </c:ext>
          </c:extLst>
        </c:ser>
        <c:ser>
          <c:idx val="4"/>
          <c:order val="4"/>
          <c:tx>
            <c:strRef>
              <c:f>'F6.3d'!$A$10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'F6.3d'!$B$5:$K$5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'F6.3d'!$B$10:$K$10</c:f>
              <c:numCache>
                <c:formatCode>General</c:formatCode>
                <c:ptCount val="10"/>
                <c:pt idx="0">
                  <c:v>98</c:v>
                </c:pt>
                <c:pt idx="1">
                  <c:v>114</c:v>
                </c:pt>
                <c:pt idx="2">
                  <c:v>120</c:v>
                </c:pt>
                <c:pt idx="3">
                  <c:v>154</c:v>
                </c:pt>
                <c:pt idx="4">
                  <c:v>154</c:v>
                </c:pt>
                <c:pt idx="5">
                  <c:v>152</c:v>
                </c:pt>
                <c:pt idx="6">
                  <c:v>178</c:v>
                </c:pt>
                <c:pt idx="7">
                  <c:v>130</c:v>
                </c:pt>
                <c:pt idx="8">
                  <c:v>124</c:v>
                </c:pt>
                <c:pt idx="9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63-4586-A7D9-E1F549F6778A}"/>
            </c:ext>
          </c:extLst>
        </c:ser>
        <c:ser>
          <c:idx val="5"/>
          <c:order val="5"/>
          <c:tx>
            <c:strRef>
              <c:f>'F6.3d'!$A$11</c:f>
              <c:strCache>
                <c:ptCount val="1"/>
                <c:pt idx="0">
                  <c:v>Sør-Afrika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'F6.3d'!$B$5:$K$5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'F6.3d'!$B$11:$K$11</c:f>
              <c:numCache>
                <c:formatCode>General</c:formatCode>
                <c:ptCount val="10"/>
                <c:pt idx="0">
                  <c:v>98</c:v>
                </c:pt>
                <c:pt idx="1">
                  <c:v>91</c:v>
                </c:pt>
                <c:pt idx="2">
                  <c:v>87</c:v>
                </c:pt>
                <c:pt idx="3">
                  <c:v>107</c:v>
                </c:pt>
                <c:pt idx="4">
                  <c:v>128</c:v>
                </c:pt>
                <c:pt idx="5">
                  <c:v>137</c:v>
                </c:pt>
                <c:pt idx="6">
                  <c:v>186</c:v>
                </c:pt>
                <c:pt idx="7">
                  <c:v>154</c:v>
                </c:pt>
                <c:pt idx="8">
                  <c:v>144</c:v>
                </c:pt>
                <c:pt idx="9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63-4586-A7D9-E1F549F6778A}"/>
            </c:ext>
          </c:extLst>
        </c:ser>
        <c:ser>
          <c:idx val="6"/>
          <c:order val="6"/>
          <c:tx>
            <c:strRef>
              <c:f>'F6.3d'!$A$12</c:f>
              <c:strCache>
                <c:ptCount val="1"/>
                <c:pt idx="0">
                  <c:v>Russland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'F6.3d'!$B$5:$K$5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'F6.3d'!$B$12:$K$12</c:f>
              <c:numCache>
                <c:formatCode>General</c:formatCode>
                <c:ptCount val="10"/>
                <c:pt idx="0">
                  <c:v>149</c:v>
                </c:pt>
                <c:pt idx="1">
                  <c:v>200</c:v>
                </c:pt>
                <c:pt idx="2">
                  <c:v>219</c:v>
                </c:pt>
                <c:pt idx="3">
                  <c:v>213</c:v>
                </c:pt>
                <c:pt idx="4">
                  <c:v>223</c:v>
                </c:pt>
                <c:pt idx="5">
                  <c:v>267</c:v>
                </c:pt>
                <c:pt idx="6">
                  <c:v>259</c:v>
                </c:pt>
                <c:pt idx="7">
                  <c:v>192</c:v>
                </c:pt>
                <c:pt idx="8">
                  <c:v>118</c:v>
                </c:pt>
                <c:pt idx="9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63-4586-A7D9-E1F549F6778A}"/>
            </c:ext>
          </c:extLst>
        </c:ser>
        <c:ser>
          <c:idx val="7"/>
          <c:order val="7"/>
          <c:tx>
            <c:strRef>
              <c:f>'F6.3d'!$A$13</c:f>
              <c:strCache>
                <c:ptCount val="1"/>
                <c:pt idx="0">
                  <c:v>Sør-Korea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'F6.3d'!$B$5:$K$5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'F6.3d'!$B$13:$K$13</c:f>
              <c:numCache>
                <c:formatCode>General</c:formatCode>
                <c:ptCount val="10"/>
                <c:pt idx="0">
                  <c:v>34</c:v>
                </c:pt>
                <c:pt idx="1">
                  <c:v>43</c:v>
                </c:pt>
                <c:pt idx="2">
                  <c:v>36</c:v>
                </c:pt>
                <c:pt idx="3">
                  <c:v>45</c:v>
                </c:pt>
                <c:pt idx="4">
                  <c:v>64</c:v>
                </c:pt>
                <c:pt idx="5">
                  <c:v>100</c:v>
                </c:pt>
                <c:pt idx="6">
                  <c:v>92</c:v>
                </c:pt>
                <c:pt idx="7">
                  <c:v>60</c:v>
                </c:pt>
                <c:pt idx="8">
                  <c:v>79</c:v>
                </c:pt>
                <c:pt idx="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63-4586-A7D9-E1F549F6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542032"/>
        <c:axId val="1715542992"/>
      </c:lineChart>
      <c:catAx>
        <c:axId val="171554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42992"/>
        <c:crosses val="autoZero"/>
        <c:auto val="1"/>
        <c:lblAlgn val="ctr"/>
        <c:lblOffset val="100"/>
        <c:noMultiLvlLbl val="0"/>
      </c:catAx>
      <c:valAx>
        <c:axId val="1715542992"/>
        <c:scaling>
          <c:orientation val="minMax"/>
          <c:max val="1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samarbeidsartikler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420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'F6.3.e'!$C$4</c:f>
              <c:strCache>
                <c:ptCount val="1"/>
                <c:pt idx="0">
                  <c:v>Relativ siteringsindeks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'F6.3.e'!$A$5:$A$8</c:f>
              <c:strCache>
                <c:ptCount val="4"/>
                <c:pt idx="0">
                  <c:v>Uten internasjonalt samarbeid</c:v>
                </c:pt>
                <c:pt idx="1">
                  <c:v>Bilateralt samarbeid</c:v>
                </c:pt>
                <c:pt idx="2">
                  <c:v>Trilateral samarbeid</c:v>
                </c:pt>
                <c:pt idx="3">
                  <c:v>Multilateralt samarbeid</c:v>
                </c:pt>
              </c:strCache>
            </c:strRef>
          </c:cat>
          <c:val>
            <c:numRef>
              <c:f>'F6.3.e'!$C$5:$C$8</c:f>
              <c:numCache>
                <c:formatCode>General</c:formatCode>
                <c:ptCount val="4"/>
                <c:pt idx="0">
                  <c:v>105.28211047254655</c:v>
                </c:pt>
                <c:pt idx="1">
                  <c:v>118.50457375825056</c:v>
                </c:pt>
                <c:pt idx="2">
                  <c:v>131.08503164739997</c:v>
                </c:pt>
                <c:pt idx="3">
                  <c:v>261.68685445589801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2-43BC-8B68-85494D5A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0491759"/>
        <c:axId val="150466319"/>
      </c:barChart>
      <c:scatterChart>
        <c:scatterStyle val="lineMarker"/>
        <c:varyColors val="0"/>
        <c:ser>
          <c:idx val="0"/>
          <c:order val="0"/>
          <c:tx>
            <c:strRef>
              <c:f>'F6.3.e'!$B$4</c:f>
              <c:strCache>
                <c:ptCount val="1"/>
                <c:pt idx="0">
                  <c:v>Antall artikler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0">
                <a:solidFill>
                  <a:schemeClr val="accent1"/>
                </a:solidFill>
              </a:ln>
              <a:effectLst/>
            </c:spPr>
          </c:marker>
          <c:xVal>
            <c:strRef>
              <c:f>'F6.3.e'!$A$5:$A$8</c:f>
              <c:strCache>
                <c:ptCount val="4"/>
                <c:pt idx="0">
                  <c:v>Uten internasjonalt samarbeid</c:v>
                </c:pt>
                <c:pt idx="1">
                  <c:v>Bilateralt samarbeid</c:v>
                </c:pt>
                <c:pt idx="2">
                  <c:v>Trilateral samarbeid</c:v>
                </c:pt>
                <c:pt idx="3">
                  <c:v>Multilateralt samarbeid</c:v>
                </c:pt>
              </c:strCache>
            </c:strRef>
          </c:xVal>
          <c:yVal>
            <c:numRef>
              <c:f>'F6.3.e'!$B$5:$B$8</c:f>
              <c:numCache>
                <c:formatCode>General</c:formatCode>
                <c:ptCount val="4"/>
                <c:pt idx="0">
                  <c:v>21468</c:v>
                </c:pt>
                <c:pt idx="1">
                  <c:v>20114</c:v>
                </c:pt>
                <c:pt idx="2">
                  <c:v>10266</c:v>
                </c:pt>
                <c:pt idx="3">
                  <c:v>13703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E2-43BC-8B68-85494D5A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476879"/>
        <c:axId val="150462959"/>
      </c:scatterChart>
      <c:catAx>
        <c:axId val="150491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66319"/>
        <c:crosses val="autoZero"/>
        <c:auto val="1"/>
        <c:lblAlgn val="ctr"/>
        <c:lblOffset val="100"/>
        <c:noMultiLvlLbl val="0"/>
      </c:catAx>
      <c:valAx>
        <c:axId val="15046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siteringsindeks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91759"/>
        <c:crosses val="autoZero"/>
        <c:crossBetween val="between"/>
      </c:valAx>
      <c:valAx>
        <c:axId val="150462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artikler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76879"/>
        <c:crosses val="max"/>
        <c:crossBetween val="midCat"/>
      </c:valAx>
      <c:valAx>
        <c:axId val="150476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462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'F6.3f'!$B$4</c:f>
              <c:strCache>
                <c:ptCount val="1"/>
                <c:pt idx="0">
                  <c:v>Relativ siteringsindeks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'F6.3f'!$A$5:$A$24</c:f>
              <c:strCache>
                <c:ptCount val="20"/>
                <c:pt idx="0">
                  <c:v>Kina</c:v>
                </c:pt>
                <c:pt idx="1">
                  <c:v>USA</c:v>
                </c:pt>
                <c:pt idx="2">
                  <c:v>Tyskland</c:v>
                </c:pt>
                <c:pt idx="3">
                  <c:v>Storbritannia</c:v>
                </c:pt>
                <c:pt idx="4">
                  <c:v>Nederland</c:v>
                </c:pt>
                <c:pt idx="5">
                  <c:v>Australia</c:v>
                </c:pt>
                <c:pt idx="6">
                  <c:v>Belgia</c:v>
                </c:pt>
                <c:pt idx="7">
                  <c:v>Finland</c:v>
                </c:pt>
                <c:pt idx="8">
                  <c:v>Danmark</c:v>
                </c:pt>
                <c:pt idx="9">
                  <c:v>Sveits</c:v>
                </c:pt>
                <c:pt idx="10">
                  <c:v>Sverige</c:v>
                </c:pt>
                <c:pt idx="11">
                  <c:v>India</c:v>
                </c:pt>
                <c:pt idx="12">
                  <c:v>Østerrike</c:v>
                </c:pt>
                <c:pt idx="13">
                  <c:v>Italia</c:v>
                </c:pt>
                <c:pt idx="14">
                  <c:v>Canada</c:v>
                </c:pt>
                <c:pt idx="15">
                  <c:v>Spania</c:v>
                </c:pt>
                <c:pt idx="16">
                  <c:v>Frankrike</c:v>
                </c:pt>
                <c:pt idx="17">
                  <c:v>Polen</c:v>
                </c:pt>
                <c:pt idx="18">
                  <c:v>Russland</c:v>
                </c:pt>
                <c:pt idx="19">
                  <c:v>Brasil</c:v>
                </c:pt>
              </c:strCache>
            </c:strRef>
          </c:cat>
          <c:val>
            <c:numRef>
              <c:f>'F6.3f'!$B$5:$B$24</c:f>
              <c:numCache>
                <c:formatCode>0</c:formatCode>
                <c:ptCount val="20"/>
                <c:pt idx="0">
                  <c:v>151.69568051848864</c:v>
                </c:pt>
                <c:pt idx="1">
                  <c:v>139.92971331101077</c:v>
                </c:pt>
                <c:pt idx="2">
                  <c:v>133.83261128741248</c:v>
                </c:pt>
                <c:pt idx="3">
                  <c:v>131.39557557167041</c:v>
                </c:pt>
                <c:pt idx="4">
                  <c:v>126.18795121869861</c:v>
                </c:pt>
                <c:pt idx="5">
                  <c:v>125.64470974561101</c:v>
                </c:pt>
                <c:pt idx="6">
                  <c:v>125.6149886119418</c:v>
                </c:pt>
                <c:pt idx="7">
                  <c:v>124.41491739573185</c:v>
                </c:pt>
                <c:pt idx="8">
                  <c:v>124.02301989277802</c:v>
                </c:pt>
                <c:pt idx="9">
                  <c:v>123.73297542687442</c:v>
                </c:pt>
                <c:pt idx="10">
                  <c:v>120.73211450569754</c:v>
                </c:pt>
                <c:pt idx="11">
                  <c:v>120.42842502494942</c:v>
                </c:pt>
                <c:pt idx="12">
                  <c:v>115.89395554773606</c:v>
                </c:pt>
                <c:pt idx="13">
                  <c:v>112.93772990490601</c:v>
                </c:pt>
                <c:pt idx="14">
                  <c:v>112.25134214319374</c:v>
                </c:pt>
                <c:pt idx="15">
                  <c:v>108.15724775639815</c:v>
                </c:pt>
                <c:pt idx="16">
                  <c:v>101.470641503084</c:v>
                </c:pt>
                <c:pt idx="17">
                  <c:v>101.00239979298786</c:v>
                </c:pt>
                <c:pt idx="18">
                  <c:v>90.967477408495569</c:v>
                </c:pt>
                <c:pt idx="19">
                  <c:v>89.820582185344108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C-4345-AA96-E34014DD9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0177455"/>
        <c:axId val="2040179855"/>
      </c:barChart>
      <c:lineChart>
        <c:grouping val="standard"/>
        <c:varyColors val="0"/>
        <c:ser>
          <c:idx val="1"/>
          <c:order val="1"/>
          <c:tx>
            <c:strRef>
              <c:f>'F6.3f'!$C$4</c:f>
              <c:strCache>
                <c:ptCount val="1"/>
                <c:pt idx="0">
                  <c:v>Andel 10-prosentil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'F6.3f'!$A$5:$A$24</c:f>
              <c:strCache>
                <c:ptCount val="20"/>
                <c:pt idx="0">
                  <c:v>Kina</c:v>
                </c:pt>
                <c:pt idx="1">
                  <c:v>USA</c:v>
                </c:pt>
                <c:pt idx="2">
                  <c:v>Tyskland</c:v>
                </c:pt>
                <c:pt idx="3">
                  <c:v>Storbritannia</c:v>
                </c:pt>
                <c:pt idx="4">
                  <c:v>Nederland</c:v>
                </c:pt>
                <c:pt idx="5">
                  <c:v>Australia</c:v>
                </c:pt>
                <c:pt idx="6">
                  <c:v>Belgia</c:v>
                </c:pt>
                <c:pt idx="7">
                  <c:v>Finland</c:v>
                </c:pt>
                <c:pt idx="8">
                  <c:v>Danmark</c:v>
                </c:pt>
                <c:pt idx="9">
                  <c:v>Sveits</c:v>
                </c:pt>
                <c:pt idx="10">
                  <c:v>Sverige</c:v>
                </c:pt>
                <c:pt idx="11">
                  <c:v>India</c:v>
                </c:pt>
                <c:pt idx="12">
                  <c:v>Østerrike</c:v>
                </c:pt>
                <c:pt idx="13">
                  <c:v>Italia</c:v>
                </c:pt>
                <c:pt idx="14">
                  <c:v>Canada</c:v>
                </c:pt>
                <c:pt idx="15">
                  <c:v>Spania</c:v>
                </c:pt>
                <c:pt idx="16">
                  <c:v>Frankrike</c:v>
                </c:pt>
                <c:pt idx="17">
                  <c:v>Polen</c:v>
                </c:pt>
                <c:pt idx="18">
                  <c:v>Russland</c:v>
                </c:pt>
                <c:pt idx="19">
                  <c:v>Brasil</c:v>
                </c:pt>
              </c:strCache>
            </c:strRef>
          </c:cat>
          <c:val>
            <c:numRef>
              <c:f>'F6.3f'!$C$5:$C$24</c:f>
              <c:numCache>
                <c:formatCode>0%</c:formatCode>
                <c:ptCount val="20"/>
                <c:pt idx="0">
                  <c:v>0.16905011288508101</c:v>
                </c:pt>
                <c:pt idx="1">
                  <c:v>0.14480784103898495</c:v>
                </c:pt>
                <c:pt idx="2">
                  <c:v>0.12090943902119934</c:v>
                </c:pt>
                <c:pt idx="3">
                  <c:v>0.13468196436573202</c:v>
                </c:pt>
                <c:pt idx="4">
                  <c:v>0.1333423399554802</c:v>
                </c:pt>
                <c:pt idx="5">
                  <c:v>0.13566670966733713</c:v>
                </c:pt>
                <c:pt idx="6">
                  <c:v>8.4273581753558383E-2</c:v>
                </c:pt>
                <c:pt idx="7">
                  <c:v>0.11327110761396945</c:v>
                </c:pt>
                <c:pt idx="8">
                  <c:v>0.11595063348984454</c:v>
                </c:pt>
                <c:pt idx="9">
                  <c:v>0.11756181378652852</c:v>
                </c:pt>
                <c:pt idx="10">
                  <c:v>0.11669227057042873</c:v>
                </c:pt>
                <c:pt idx="11">
                  <c:v>0.127130304985593</c:v>
                </c:pt>
                <c:pt idx="12">
                  <c:v>0.11198292226022842</c:v>
                </c:pt>
                <c:pt idx="13">
                  <c:v>0.11165729845471924</c:v>
                </c:pt>
                <c:pt idx="14">
                  <c:v>0.11054371028680453</c:v>
                </c:pt>
                <c:pt idx="15">
                  <c:v>0.10219922859524978</c:v>
                </c:pt>
                <c:pt idx="16">
                  <c:v>7.3995636190768099E-2</c:v>
                </c:pt>
                <c:pt idx="17">
                  <c:v>8.1715690946811539E-2</c:v>
                </c:pt>
                <c:pt idx="18">
                  <c:v>7.6048949311795955E-2</c:v>
                </c:pt>
                <c:pt idx="19">
                  <c:v>7.2474530304965812E-2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C-4345-AA96-E34014DD9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787903"/>
        <c:axId val="1714793183"/>
      </c:lineChart>
      <c:catAx>
        <c:axId val="204017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0179855"/>
        <c:crosses val="autoZero"/>
        <c:auto val="1"/>
        <c:lblAlgn val="ctr"/>
        <c:lblOffset val="100"/>
        <c:noMultiLvlLbl val="0"/>
      </c:catAx>
      <c:valAx>
        <c:axId val="204017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0177455"/>
        <c:crosses val="autoZero"/>
        <c:crossBetween val="between"/>
      </c:valAx>
      <c:valAx>
        <c:axId val="1714793183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787903"/>
        <c:crosses val="max"/>
        <c:crossBetween val="between"/>
      </c:valAx>
      <c:catAx>
        <c:axId val="1714787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47931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'F6.3g'!$B$5</c:f>
              <c:strCache>
                <c:ptCount val="1"/>
                <c:pt idx="0">
                  <c:v>Humaniora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'F6.3g'!$A$6:$A$19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'F6.3g'!$B$6:$B$19</c:f>
              <c:numCache>
                <c:formatCode>0%</c:formatCode>
                <c:ptCount val="14"/>
                <c:pt idx="0">
                  <c:v>4.5971978984238181E-2</c:v>
                </c:pt>
                <c:pt idx="1">
                  <c:v>4.7698744769874478E-2</c:v>
                </c:pt>
                <c:pt idx="2">
                  <c:v>5.791019723038187E-2</c:v>
                </c:pt>
                <c:pt idx="3">
                  <c:v>5.009208103130755E-2</c:v>
                </c:pt>
                <c:pt idx="4">
                  <c:v>6.1756808592251633E-2</c:v>
                </c:pt>
                <c:pt idx="5">
                  <c:v>7.2357723577235772E-2</c:v>
                </c:pt>
                <c:pt idx="6">
                  <c:v>6.5467625899280582E-2</c:v>
                </c:pt>
                <c:pt idx="7">
                  <c:v>7.5162151850438758E-2</c:v>
                </c:pt>
                <c:pt idx="8">
                  <c:v>7.6665426125790845E-2</c:v>
                </c:pt>
                <c:pt idx="9">
                  <c:v>8.5308056872037921E-2</c:v>
                </c:pt>
                <c:pt idx="10">
                  <c:v>9.9556767814524383E-2</c:v>
                </c:pt>
                <c:pt idx="11">
                  <c:v>9.369433558959743E-2</c:v>
                </c:pt>
                <c:pt idx="12">
                  <c:v>0.10611956137247966</c:v>
                </c:pt>
                <c:pt idx="13">
                  <c:v>0.10594512195121951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0-4907-BC09-35843881C172}"/>
            </c:ext>
          </c:extLst>
        </c:ser>
        <c:ser>
          <c:idx val="1"/>
          <c:order val="1"/>
          <c:tx>
            <c:strRef>
              <c:f>'F6.3g'!$C$5</c:f>
              <c:strCache>
                <c:ptCount val="1"/>
                <c:pt idx="0">
                  <c:v>Medisin og helsefag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'F6.3g'!$A$6:$A$19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'F6.3g'!$C$6:$C$19</c:f>
              <c:numCache>
                <c:formatCode>0%</c:formatCode>
                <c:ptCount val="14"/>
                <c:pt idx="0">
                  <c:v>0.53343920945826717</c:v>
                </c:pt>
                <c:pt idx="1">
                  <c:v>0.53374734433730997</c:v>
                </c:pt>
                <c:pt idx="2">
                  <c:v>0.53955723356787366</c:v>
                </c:pt>
                <c:pt idx="3">
                  <c:v>0.52916259367872276</c:v>
                </c:pt>
                <c:pt idx="4">
                  <c:v>0.54799612152553334</c:v>
                </c:pt>
                <c:pt idx="5">
                  <c:v>0.53489762367359139</c:v>
                </c:pt>
                <c:pt idx="6">
                  <c:v>0.5524714264509426</c:v>
                </c:pt>
                <c:pt idx="7">
                  <c:v>0.54925241864555852</c:v>
                </c:pt>
                <c:pt idx="8">
                  <c:v>0.5445600224908631</c:v>
                </c:pt>
                <c:pt idx="9">
                  <c:v>0.53894455577822309</c:v>
                </c:pt>
                <c:pt idx="10">
                  <c:v>0.52948197660539509</c:v>
                </c:pt>
                <c:pt idx="11">
                  <c:v>0.54332107065837876</c:v>
                </c:pt>
                <c:pt idx="12">
                  <c:v>0.55252210088403542</c:v>
                </c:pt>
                <c:pt idx="13">
                  <c:v>0.54071871768355739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0-4907-BC09-35843881C172}"/>
            </c:ext>
          </c:extLst>
        </c:ser>
        <c:ser>
          <c:idx val="2"/>
          <c:order val="2"/>
          <c:tx>
            <c:strRef>
              <c:f>'F6.3g'!$D$5</c:f>
              <c:strCache>
                <c:ptCount val="1"/>
                <c:pt idx="0">
                  <c:v>Realfag og teknologi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'F6.3g'!$A$6:$A$19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'F6.3g'!$D$6:$D$19</c:f>
              <c:numCache>
                <c:formatCode>0%</c:formatCode>
                <c:ptCount val="14"/>
                <c:pt idx="0">
                  <c:v>0.25221299196513686</c:v>
                </c:pt>
                <c:pt idx="1">
                  <c:v>0.25836631881971933</c:v>
                </c:pt>
                <c:pt idx="2">
                  <c:v>0.2458073203574489</c:v>
                </c:pt>
                <c:pt idx="3">
                  <c:v>0.25291597238752678</c:v>
                </c:pt>
                <c:pt idx="4">
                  <c:v>0.24121171018424326</c:v>
                </c:pt>
                <c:pt idx="5">
                  <c:v>0.24765358361774745</c:v>
                </c:pt>
                <c:pt idx="6">
                  <c:v>0.23389301054275674</c:v>
                </c:pt>
                <c:pt idx="7">
                  <c:v>0.23886639676113361</c:v>
                </c:pt>
                <c:pt idx="8">
                  <c:v>0.23879409424454071</c:v>
                </c:pt>
                <c:pt idx="9">
                  <c:v>0.23726154100256008</c:v>
                </c:pt>
                <c:pt idx="10">
                  <c:v>0.23728421701602959</c:v>
                </c:pt>
                <c:pt idx="11">
                  <c:v>0.23541312616330826</c:v>
                </c:pt>
                <c:pt idx="12">
                  <c:v>0.2435669202136268</c:v>
                </c:pt>
                <c:pt idx="13">
                  <c:v>0.23839189301436997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0-4907-BC09-35843881C172}"/>
            </c:ext>
          </c:extLst>
        </c:ser>
        <c:ser>
          <c:idx val="3"/>
          <c:order val="3"/>
          <c:tx>
            <c:strRef>
              <c:f>'F6.3g'!$E$5</c:f>
              <c:strCache>
                <c:ptCount val="1"/>
                <c:pt idx="0">
                  <c:v>Samfunnsvitenskap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'F6.3g'!$A$6:$A$19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'F6.3g'!$E$6:$E$19</c:f>
              <c:numCache>
                <c:formatCode>0%</c:formatCode>
                <c:ptCount val="14"/>
                <c:pt idx="0">
                  <c:v>0.1565040650406504</c:v>
                </c:pt>
                <c:pt idx="1">
                  <c:v>0.16728280961182995</c:v>
                </c:pt>
                <c:pt idx="2">
                  <c:v>0.14855725879170423</c:v>
                </c:pt>
                <c:pt idx="3">
                  <c:v>0.15516866158868337</c:v>
                </c:pt>
                <c:pt idx="4">
                  <c:v>0.17593953390720135</c:v>
                </c:pt>
                <c:pt idx="5">
                  <c:v>0.17278317794088474</c:v>
                </c:pt>
                <c:pt idx="6">
                  <c:v>0.18645038167938932</c:v>
                </c:pt>
                <c:pt idx="7">
                  <c:v>0.17733812949640287</c:v>
                </c:pt>
                <c:pt idx="8">
                  <c:v>0.18858980870154055</c:v>
                </c:pt>
                <c:pt idx="9">
                  <c:v>0.19234071784303625</c:v>
                </c:pt>
                <c:pt idx="10">
                  <c:v>0.20153664302600474</c:v>
                </c:pt>
                <c:pt idx="11">
                  <c:v>0.20555555555555555</c:v>
                </c:pt>
                <c:pt idx="12">
                  <c:v>0.19664268585131894</c:v>
                </c:pt>
                <c:pt idx="13">
                  <c:v>0.21183751190098382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10-4907-BC09-35843881C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46048"/>
        <c:axId val="46529248"/>
      </c:lineChart>
      <c:catAx>
        <c:axId val="465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29248"/>
        <c:crosses val="autoZero"/>
        <c:auto val="1"/>
        <c:lblAlgn val="ctr"/>
        <c:lblOffset val="100"/>
        <c:noMultiLvlLbl val="0"/>
      </c:catAx>
      <c:valAx>
        <c:axId val="4652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4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'F6.3h'!$B$6</c:f>
              <c:strCache>
                <c:ptCount val="1"/>
                <c:pt idx="0">
                  <c:v>Samarbeid gjennom bistillinger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'F6.3h'!$A$7:$A$10</c:f>
              <c:strCache>
                <c:ptCount val="4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</c:strCache>
            </c:strRef>
          </c:cat>
          <c:val>
            <c:numRef>
              <c:f>'F6.3h'!$B$7:$B$10</c:f>
              <c:numCache>
                <c:formatCode>0%</c:formatCode>
                <c:ptCount val="4"/>
                <c:pt idx="0">
                  <c:v>3.6966463414634144E-2</c:v>
                </c:pt>
                <c:pt idx="1">
                  <c:v>0.3114012409513961</c:v>
                </c:pt>
                <c:pt idx="2">
                  <c:v>7.7664257828723313E-2</c:v>
                </c:pt>
                <c:pt idx="3">
                  <c:v>7.4896858140272929E-2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4-4CA3-ABF6-7F4855B00AC8}"/>
            </c:ext>
          </c:extLst>
        </c:ser>
        <c:ser>
          <c:idx val="1"/>
          <c:order val="1"/>
          <c:tx>
            <c:strRef>
              <c:f>'F6.3h'!$C$6</c:f>
              <c:strCache>
                <c:ptCount val="1"/>
                <c:pt idx="0">
                  <c:v>Kombinasjon </c:v>
                </c:pt>
              </c:strCache>
            </c:strRef>
          </c:tx>
          <c:spPr>
            <a:pattFill prst="wdDnDiag">
              <a:fgClr>
                <a:schemeClr val="accent2"/>
              </a:fgClr>
              <a:bgClr>
                <a:schemeClr val="accent1"/>
              </a:bgClr>
            </a:pattFill>
            <a:ln>
              <a:noFill/>
            </a:ln>
            <a:effectLst/>
          </c:spPr>
          <c:invertIfNegative val="0"/>
          <c:cat>
            <c:strRef>
              <c:f>'F6.3h'!$A$7:$A$10</c:f>
              <c:strCache>
                <c:ptCount val="4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</c:strCache>
            </c:strRef>
          </c:cat>
          <c:val>
            <c:numRef>
              <c:f>'F6.3h'!$C$7:$C$10</c:f>
              <c:numCache>
                <c:formatCode>0%</c:formatCode>
                <c:ptCount val="4"/>
                <c:pt idx="0">
                  <c:v>3.4298780487804878E-3</c:v>
                </c:pt>
                <c:pt idx="1">
                  <c:v>0.14839710444674251</c:v>
                </c:pt>
                <c:pt idx="2">
                  <c:v>4.1531688678461666E-2</c:v>
                </c:pt>
                <c:pt idx="3">
                  <c:v>1.9517613456045701E-2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E4-4CA3-ABF6-7F4855B00AC8}"/>
            </c:ext>
          </c:extLst>
        </c:ser>
        <c:ser>
          <c:idx val="2"/>
          <c:order val="2"/>
          <c:tx>
            <c:strRef>
              <c:f>'F6.3h'!$D$6</c:f>
              <c:strCache>
                <c:ptCount val="1"/>
                <c:pt idx="0">
                  <c:v>Samarbeid ikke involverende bistillinger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'F6.3h'!$A$7:$A$10</c:f>
              <c:strCache>
                <c:ptCount val="4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</c:strCache>
            </c:strRef>
          </c:cat>
          <c:val>
            <c:numRef>
              <c:f>'F6.3h'!$D$7:$D$10</c:f>
              <c:numCache>
                <c:formatCode>0%</c:formatCode>
                <c:ptCount val="4"/>
                <c:pt idx="0">
                  <c:v>6.5548780487804881E-2</c:v>
                </c:pt>
                <c:pt idx="1">
                  <c:v>8.0920372285418818E-2</c:v>
                </c:pt>
                <c:pt idx="2">
                  <c:v>0.11919594650718499</c:v>
                </c:pt>
                <c:pt idx="3">
                  <c:v>0.11742304030466519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4-4CA3-ABF6-7F4855B0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8205792"/>
        <c:axId val="988206272"/>
      </c:barChart>
      <c:catAx>
        <c:axId val="98820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206272"/>
        <c:crosses val="autoZero"/>
        <c:auto val="1"/>
        <c:lblAlgn val="ctr"/>
        <c:lblOffset val="100"/>
        <c:noMultiLvlLbl val="0"/>
      </c:catAx>
      <c:valAx>
        <c:axId val="98820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20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'F6.1b'!$C$7</c:f>
              <c:strCache>
                <c:ptCount val="1"/>
                <c:pt idx="0">
                  <c:v>Andel 1 prosentil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4A-4D17-AC22-4B18905507C4}"/>
              </c:ext>
            </c:extLst>
          </c:dPt>
          <c:cat>
            <c:strRef>
              <c:f>'F6.1b'!$A$8:$A$46</c:f>
              <c:strCache>
                <c:ptCount val="39"/>
                <c:pt idx="0">
                  <c:v>Singapore</c:v>
                </c:pt>
                <c:pt idx="1">
                  <c:v>Sveits</c:v>
                </c:pt>
                <c:pt idx="2">
                  <c:v>Storbritannia</c:v>
                </c:pt>
                <c:pt idx="3">
                  <c:v>Nederland</c:v>
                </c:pt>
                <c:pt idx="4">
                  <c:v>Danmark</c:v>
                </c:pt>
                <c:pt idx="5">
                  <c:v>Australia</c:v>
                </c:pt>
                <c:pt idx="6">
                  <c:v>Sverige</c:v>
                </c:pt>
                <c:pt idx="7">
                  <c:v>Belgia</c:v>
                </c:pt>
                <c:pt idx="8">
                  <c:v>USA</c:v>
                </c:pt>
                <c:pt idx="9">
                  <c:v>Finland</c:v>
                </c:pt>
                <c:pt idx="10">
                  <c:v>Norge</c:v>
                </c:pt>
                <c:pt idx="11">
                  <c:v>Kina</c:v>
                </c:pt>
                <c:pt idx="12">
                  <c:v>Pakistan</c:v>
                </c:pt>
                <c:pt idx="13">
                  <c:v>Canada</c:v>
                </c:pt>
                <c:pt idx="14">
                  <c:v>Østerrike</c:v>
                </c:pt>
                <c:pt idx="15">
                  <c:v>Saudi Arabia</c:v>
                </c:pt>
                <c:pt idx="16">
                  <c:v>Tyskland</c:v>
                </c:pt>
                <c:pt idx="17">
                  <c:v>Israel</c:v>
                </c:pt>
                <c:pt idx="18">
                  <c:v>Egypt</c:v>
                </c:pt>
                <c:pt idx="19">
                  <c:v>Frankrike</c:v>
                </c:pt>
                <c:pt idx="20">
                  <c:v>Italia</c:v>
                </c:pt>
                <c:pt idx="21">
                  <c:v>Malaysia</c:v>
                </c:pt>
                <c:pt idx="22">
                  <c:v>Sør-Afrika</c:v>
                </c:pt>
                <c:pt idx="23">
                  <c:v>Hellas</c:v>
                </c:pt>
                <c:pt idx="24">
                  <c:v>Spania</c:v>
                </c:pt>
                <c:pt idx="25">
                  <c:v>Tsjekkia</c:v>
                </c:pt>
                <c:pt idx="26">
                  <c:v>Portugal</c:v>
                </c:pt>
                <c:pt idx="27">
                  <c:v>Sør-Korea</c:v>
                </c:pt>
                <c:pt idx="28">
                  <c:v>Iran</c:v>
                </c:pt>
                <c:pt idx="29">
                  <c:v>Romania</c:v>
                </c:pt>
                <c:pt idx="30">
                  <c:v>Tyrkia</c:v>
                </c:pt>
                <c:pt idx="31">
                  <c:v>Thailand</c:v>
                </c:pt>
                <c:pt idx="32">
                  <c:v>India</c:v>
                </c:pt>
                <c:pt idx="33">
                  <c:v>Japan</c:v>
                </c:pt>
                <c:pt idx="34">
                  <c:v>Polen</c:v>
                </c:pt>
                <c:pt idx="35">
                  <c:v>Mexico</c:v>
                </c:pt>
                <c:pt idx="36">
                  <c:v>Brasil</c:v>
                </c:pt>
                <c:pt idx="37">
                  <c:v>Indonesia</c:v>
                </c:pt>
                <c:pt idx="38">
                  <c:v>Russland</c:v>
                </c:pt>
              </c:strCache>
            </c:strRef>
          </c:cat>
          <c:val>
            <c:numRef>
              <c:f>'F6.1b'!$C$8:$C$46</c:f>
              <c:numCache>
                <c:formatCode>0.0\ %</c:formatCode>
                <c:ptCount val="39"/>
                <c:pt idx="0">
                  <c:v>2.0397248061321378E-2</c:v>
                </c:pt>
                <c:pt idx="1">
                  <c:v>1.6239799988699549E-2</c:v>
                </c:pt>
                <c:pt idx="2">
                  <c:v>1.5577661009325974E-2</c:v>
                </c:pt>
                <c:pt idx="3">
                  <c:v>1.5416795998034376E-2</c:v>
                </c:pt>
                <c:pt idx="4">
                  <c:v>1.4548772796886955E-2</c:v>
                </c:pt>
                <c:pt idx="5">
                  <c:v>1.393275145811205E-2</c:v>
                </c:pt>
                <c:pt idx="6">
                  <c:v>1.3459850593681356E-2</c:v>
                </c:pt>
                <c:pt idx="7">
                  <c:v>1.2915867472320198E-2</c:v>
                </c:pt>
                <c:pt idx="8">
                  <c:v>1.2650202854126977E-2</c:v>
                </c:pt>
                <c:pt idx="9">
                  <c:v>1.1657392573271254E-2</c:v>
                </c:pt>
                <c:pt idx="10">
                  <c:v>1.157537444515354E-2</c:v>
                </c:pt>
                <c:pt idx="11">
                  <c:v>1.1538335539312956E-2</c:v>
                </c:pt>
                <c:pt idx="12">
                  <c:v>1.1482655631556355E-2</c:v>
                </c:pt>
                <c:pt idx="13">
                  <c:v>1.1316919944585571E-2</c:v>
                </c:pt>
                <c:pt idx="14">
                  <c:v>1.1170933225195627E-2</c:v>
                </c:pt>
                <c:pt idx="15">
                  <c:v>1.104651308979346E-2</c:v>
                </c:pt>
                <c:pt idx="16">
                  <c:v>1.0657610740215897E-2</c:v>
                </c:pt>
                <c:pt idx="17">
                  <c:v>1.0094606345696276E-2</c:v>
                </c:pt>
                <c:pt idx="18">
                  <c:v>9.3220430191074729E-3</c:v>
                </c:pt>
                <c:pt idx="19">
                  <c:v>9.0735247914982796E-3</c:v>
                </c:pt>
                <c:pt idx="20">
                  <c:v>8.9215909354271091E-3</c:v>
                </c:pt>
                <c:pt idx="21">
                  <c:v>8.082806738285625E-3</c:v>
                </c:pt>
                <c:pt idx="22">
                  <c:v>7.9614004031133626E-3</c:v>
                </c:pt>
                <c:pt idx="23">
                  <c:v>7.8067930309782653E-3</c:v>
                </c:pt>
                <c:pt idx="24">
                  <c:v>7.5954655207653085E-3</c:v>
                </c:pt>
                <c:pt idx="25">
                  <c:v>6.7684980388464386E-3</c:v>
                </c:pt>
                <c:pt idx="26">
                  <c:v>6.6583013579283841E-3</c:v>
                </c:pt>
                <c:pt idx="27">
                  <c:v>6.4463213752178295E-3</c:v>
                </c:pt>
                <c:pt idx="28">
                  <c:v>6.254957275272012E-3</c:v>
                </c:pt>
                <c:pt idx="29">
                  <c:v>6.1843739574949973E-3</c:v>
                </c:pt>
                <c:pt idx="30">
                  <c:v>5.6934052189722886E-3</c:v>
                </c:pt>
                <c:pt idx="31">
                  <c:v>5.5975448705191987E-3</c:v>
                </c:pt>
                <c:pt idx="32">
                  <c:v>4.9832952375085471E-3</c:v>
                </c:pt>
                <c:pt idx="33">
                  <c:v>4.7569898219650903E-3</c:v>
                </c:pt>
                <c:pt idx="34">
                  <c:v>4.5608119541794062E-3</c:v>
                </c:pt>
                <c:pt idx="35">
                  <c:v>3.2865871741645019E-3</c:v>
                </c:pt>
                <c:pt idx="36">
                  <c:v>3.0623045875737553E-3</c:v>
                </c:pt>
                <c:pt idx="37">
                  <c:v>2.9040177963614786E-3</c:v>
                </c:pt>
                <c:pt idx="38">
                  <c:v>2.5069039464662166E-3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4A-4D17-AC22-4B189055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046016"/>
        <c:axId val="346044096"/>
      </c:barChart>
      <c:scatterChart>
        <c:scatterStyle val="lineMarker"/>
        <c:varyColors val="0"/>
        <c:ser>
          <c:idx val="0"/>
          <c:order val="0"/>
          <c:tx>
            <c:strRef>
              <c:f>'F6.1b'!$B$7</c:f>
              <c:strCache>
                <c:ptCount val="1"/>
                <c:pt idx="0">
                  <c:v>Antall artikkelbidrag 1-prosentil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'F6.1b'!$A$8:$A$46</c:f>
              <c:strCache>
                <c:ptCount val="39"/>
                <c:pt idx="0">
                  <c:v>Singapore</c:v>
                </c:pt>
                <c:pt idx="1">
                  <c:v>Sveits</c:v>
                </c:pt>
                <c:pt idx="2">
                  <c:v>Storbritannia</c:v>
                </c:pt>
                <c:pt idx="3">
                  <c:v>Nederland</c:v>
                </c:pt>
                <c:pt idx="4">
                  <c:v>Danmark</c:v>
                </c:pt>
                <c:pt idx="5">
                  <c:v>Australia</c:v>
                </c:pt>
                <c:pt idx="6">
                  <c:v>Sverige</c:v>
                </c:pt>
                <c:pt idx="7">
                  <c:v>Belgia</c:v>
                </c:pt>
                <c:pt idx="8">
                  <c:v>USA</c:v>
                </c:pt>
                <c:pt idx="9">
                  <c:v>Finland</c:v>
                </c:pt>
                <c:pt idx="10">
                  <c:v>Norge</c:v>
                </c:pt>
                <c:pt idx="11">
                  <c:v>Kina</c:v>
                </c:pt>
                <c:pt idx="12">
                  <c:v>Pakistan</c:v>
                </c:pt>
                <c:pt idx="13">
                  <c:v>Canada</c:v>
                </c:pt>
                <c:pt idx="14">
                  <c:v>Østerrike</c:v>
                </c:pt>
                <c:pt idx="15">
                  <c:v>Saudi Arabia</c:v>
                </c:pt>
                <c:pt idx="16">
                  <c:v>Tyskland</c:v>
                </c:pt>
                <c:pt idx="17">
                  <c:v>Israel</c:v>
                </c:pt>
                <c:pt idx="18">
                  <c:v>Egypt</c:v>
                </c:pt>
                <c:pt idx="19">
                  <c:v>Frankrike</c:v>
                </c:pt>
                <c:pt idx="20">
                  <c:v>Italia</c:v>
                </c:pt>
                <c:pt idx="21">
                  <c:v>Malaysia</c:v>
                </c:pt>
                <c:pt idx="22">
                  <c:v>Sør-Afrika</c:v>
                </c:pt>
                <c:pt idx="23">
                  <c:v>Hellas</c:v>
                </c:pt>
                <c:pt idx="24">
                  <c:v>Spania</c:v>
                </c:pt>
                <c:pt idx="25">
                  <c:v>Tsjekkia</c:v>
                </c:pt>
                <c:pt idx="26">
                  <c:v>Portugal</c:v>
                </c:pt>
                <c:pt idx="27">
                  <c:v>Sør-Korea</c:v>
                </c:pt>
                <c:pt idx="28">
                  <c:v>Iran</c:v>
                </c:pt>
                <c:pt idx="29">
                  <c:v>Romania</c:v>
                </c:pt>
                <c:pt idx="30">
                  <c:v>Tyrkia</c:v>
                </c:pt>
                <c:pt idx="31">
                  <c:v>Thailand</c:v>
                </c:pt>
                <c:pt idx="32">
                  <c:v>India</c:v>
                </c:pt>
                <c:pt idx="33">
                  <c:v>Japan</c:v>
                </c:pt>
                <c:pt idx="34">
                  <c:v>Polen</c:v>
                </c:pt>
                <c:pt idx="35">
                  <c:v>Mexico</c:v>
                </c:pt>
                <c:pt idx="36">
                  <c:v>Brasil</c:v>
                </c:pt>
                <c:pt idx="37">
                  <c:v>Indonesia</c:v>
                </c:pt>
                <c:pt idx="38">
                  <c:v>Russland</c:v>
                </c:pt>
              </c:strCache>
            </c:strRef>
          </c:xVal>
          <c:yVal>
            <c:numRef>
              <c:f>'F6.1b'!$B$8:$B$46</c:f>
              <c:numCache>
                <c:formatCode>0.00</c:formatCode>
                <c:ptCount val="39"/>
                <c:pt idx="0">
                  <c:v>839.43261326528602</c:v>
                </c:pt>
                <c:pt idx="1">
                  <c:v>1388.1927693234343</c:v>
                </c:pt>
                <c:pt idx="2">
                  <c:v>6224.7278376487548</c:v>
                </c:pt>
                <c:pt idx="3">
                  <c:v>1819.9849620741966</c:v>
                </c:pt>
                <c:pt idx="4">
                  <c:v>815.83350328244057</c:v>
                </c:pt>
                <c:pt idx="5">
                  <c:v>3010.7675474349721</c:v>
                </c:pt>
                <c:pt idx="6">
                  <c:v>1076.1365117746232</c:v>
                </c:pt>
                <c:pt idx="7">
                  <c:v>814.75259876460279</c:v>
                </c:pt>
                <c:pt idx="8">
                  <c:v>17437.056140133645</c:v>
                </c:pt>
                <c:pt idx="9">
                  <c:v>477.36998751921533</c:v>
                </c:pt>
                <c:pt idx="10">
                  <c:v>556.11829441371617</c:v>
                </c:pt>
                <c:pt idx="11">
                  <c:v>23687.805383435545</c:v>
                </c:pt>
                <c:pt idx="12">
                  <c:v>825.04302932849669</c:v>
                </c:pt>
                <c:pt idx="13">
                  <c:v>2573.6998332210815</c:v>
                </c:pt>
                <c:pt idx="14">
                  <c:v>548.25616255929663</c:v>
                </c:pt>
                <c:pt idx="15">
                  <c:v>1123.3562160736108</c:v>
                </c:pt>
                <c:pt idx="16">
                  <c:v>3616.9562267901256</c:v>
                </c:pt>
                <c:pt idx="17">
                  <c:v>500.09976500098441</c:v>
                </c:pt>
                <c:pt idx="18">
                  <c:v>702.56788685606023</c:v>
                </c:pt>
                <c:pt idx="19">
                  <c:v>1862.1962970869963</c:v>
                </c:pt>
                <c:pt idx="20">
                  <c:v>2418.4558127697474</c:v>
                </c:pt>
                <c:pt idx="21">
                  <c:v>495.53721195750649</c:v>
                </c:pt>
                <c:pt idx="22">
                  <c:v>458.04020898710792</c:v>
                </c:pt>
                <c:pt idx="23">
                  <c:v>340.18359944832162</c:v>
                </c:pt>
                <c:pt idx="24">
                  <c:v>1754.6574271820627</c:v>
                </c:pt>
                <c:pt idx="25">
                  <c:v>293.39183525349301</c:v>
                </c:pt>
                <c:pt idx="26">
                  <c:v>405.09161181552474</c:v>
                </c:pt>
                <c:pt idx="27">
                  <c:v>1427.0889563567612</c:v>
                </c:pt>
                <c:pt idx="28">
                  <c:v>1028.9611129555203</c:v>
                </c:pt>
                <c:pt idx="29">
                  <c:v>231.26354556447922</c:v>
                </c:pt>
                <c:pt idx="30">
                  <c:v>944.91916332513404</c:v>
                </c:pt>
                <c:pt idx="31">
                  <c:v>245.57361776046145</c:v>
                </c:pt>
                <c:pt idx="32">
                  <c:v>2161.4464077597886</c:v>
                </c:pt>
                <c:pt idx="33">
                  <c:v>1325.0595340687719</c:v>
                </c:pt>
                <c:pt idx="34">
                  <c:v>544.63294903055157</c:v>
                </c:pt>
                <c:pt idx="35">
                  <c:v>213.33631588884523</c:v>
                </c:pt>
                <c:pt idx="36">
                  <c:v>622.61237004787881</c:v>
                </c:pt>
                <c:pt idx="37">
                  <c:v>126.13562992023893</c:v>
                </c:pt>
                <c:pt idx="38">
                  <c:v>444.32423957492006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A4A-4D17-AC22-4B189055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061008"/>
        <c:axId val="1418062448"/>
      </c:scatterChart>
      <c:catAx>
        <c:axId val="34604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044096"/>
        <c:crosses val="autoZero"/>
        <c:auto val="1"/>
        <c:lblAlgn val="ctr"/>
        <c:lblOffset val="100"/>
        <c:noMultiLvlLbl val="0"/>
      </c:catAx>
      <c:valAx>
        <c:axId val="346044096"/>
        <c:scaling>
          <c:orientation val="minMax"/>
          <c:max val="2.1000000000000005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 1-prosentil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046016"/>
        <c:crosses val="autoZero"/>
        <c:crossBetween val="between"/>
        <c:majorUnit val="1.0000000000000002E-3"/>
      </c:valAx>
      <c:valAx>
        <c:axId val="1418062448"/>
        <c:scaling>
          <c:orientation val="minMax"/>
          <c:max val="65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artikkelbidrag 1-prosentil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061008"/>
        <c:crosses val="max"/>
        <c:crossBetween val="midCat"/>
        <c:majorUnit val="500"/>
      </c:valAx>
      <c:valAx>
        <c:axId val="141806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06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'F6.1c'!$B$4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'F6.1c'!$A$5:$A$20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'F6.1c'!$B$5:$B$20</c:f>
              <c:numCache>
                <c:formatCode>0.00</c:formatCode>
                <c:ptCount val="16"/>
                <c:pt idx="0">
                  <c:v>-0.25402202231266152</c:v>
                </c:pt>
                <c:pt idx="1">
                  <c:v>-0.39297131859611323</c:v>
                </c:pt>
                <c:pt idx="2">
                  <c:v>-0.31323167210575825</c:v>
                </c:pt>
                <c:pt idx="3">
                  <c:v>-0.23936135578984816</c:v>
                </c:pt>
                <c:pt idx="4">
                  <c:v>-0.15514035384815372</c:v>
                </c:pt>
                <c:pt idx="5">
                  <c:v>-0.26863275440813833</c:v>
                </c:pt>
                <c:pt idx="6">
                  <c:v>4.9689325938274666E-2</c:v>
                </c:pt>
                <c:pt idx="7">
                  <c:v>0.19194118270664395</c:v>
                </c:pt>
                <c:pt idx="8">
                  <c:v>2.5659234106635401E-2</c:v>
                </c:pt>
                <c:pt idx="9">
                  <c:v>8.1531597989066146E-2</c:v>
                </c:pt>
                <c:pt idx="10">
                  <c:v>0.25573664405601942</c:v>
                </c:pt>
                <c:pt idx="11">
                  <c:v>0.24403823501236871</c:v>
                </c:pt>
                <c:pt idx="12">
                  <c:v>5.2178521601312325E-2</c:v>
                </c:pt>
                <c:pt idx="13">
                  <c:v>0.20211996284900705</c:v>
                </c:pt>
                <c:pt idx="14">
                  <c:v>7.0380769126947199E-2</c:v>
                </c:pt>
                <c:pt idx="15">
                  <c:v>-7.0749286175719558E-2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C-40E1-8DF1-06B267B9BD6B}"/>
            </c:ext>
          </c:extLst>
        </c:ser>
        <c:ser>
          <c:idx val="1"/>
          <c:order val="1"/>
          <c:tx>
            <c:strRef>
              <c:f>'F6.1c'!$C$4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'F6.1c'!$A$5:$A$20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'F6.1c'!$C$5:$C$20</c:f>
              <c:numCache>
                <c:formatCode>0.00</c:formatCode>
                <c:ptCount val="16"/>
                <c:pt idx="0">
                  <c:v>-0.19708621446787164</c:v>
                </c:pt>
                <c:pt idx="1">
                  <c:v>-0.1745103351548663</c:v>
                </c:pt>
                <c:pt idx="2">
                  <c:v>-0.10615816217794063</c:v>
                </c:pt>
                <c:pt idx="3">
                  <c:v>1.0454879316091513E-2</c:v>
                </c:pt>
                <c:pt idx="4">
                  <c:v>-5.9199017224093313E-2</c:v>
                </c:pt>
                <c:pt idx="5">
                  <c:v>-0.2132420349650368</c:v>
                </c:pt>
                <c:pt idx="6">
                  <c:v>7.6063168176683932E-2</c:v>
                </c:pt>
                <c:pt idx="7">
                  <c:v>0.22489134252165627</c:v>
                </c:pt>
                <c:pt idx="8">
                  <c:v>-0.10811781965990308</c:v>
                </c:pt>
                <c:pt idx="9">
                  <c:v>-9.0651634686302204E-2</c:v>
                </c:pt>
                <c:pt idx="10">
                  <c:v>2.4228901158086933E-2</c:v>
                </c:pt>
                <c:pt idx="11">
                  <c:v>0.17592227871450547</c:v>
                </c:pt>
                <c:pt idx="12">
                  <c:v>0.1840250126612524</c:v>
                </c:pt>
                <c:pt idx="13">
                  <c:v>0.33109281863475176</c:v>
                </c:pt>
                <c:pt idx="14">
                  <c:v>0.25327530011196447</c:v>
                </c:pt>
                <c:pt idx="15">
                  <c:v>0.11391230351171899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C-40E1-8DF1-06B267B9BD6B}"/>
            </c:ext>
          </c:extLst>
        </c:ser>
        <c:ser>
          <c:idx val="2"/>
          <c:order val="2"/>
          <c:tx>
            <c:strRef>
              <c:f>'F6.1c'!$D$4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'F6.1c'!$A$5:$A$20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'F6.1c'!$D$5:$D$20</c:f>
              <c:numCache>
                <c:formatCode>0.00</c:formatCode>
                <c:ptCount val="16"/>
                <c:pt idx="0">
                  <c:v>-0.33348991819205931</c:v>
                </c:pt>
                <c:pt idx="1">
                  <c:v>-0.38131082207721151</c:v>
                </c:pt>
                <c:pt idx="2">
                  <c:v>-0.23878229017578409</c:v>
                </c:pt>
                <c:pt idx="3">
                  <c:v>-0.21125106010717917</c:v>
                </c:pt>
                <c:pt idx="4">
                  <c:v>-0.14431482724915456</c:v>
                </c:pt>
                <c:pt idx="5">
                  <c:v>-0.32365309424544825</c:v>
                </c:pt>
                <c:pt idx="6">
                  <c:v>-2.3065798876197273E-2</c:v>
                </c:pt>
                <c:pt idx="7">
                  <c:v>9.4013701371884945E-2</c:v>
                </c:pt>
                <c:pt idx="8">
                  <c:v>-0.11183567091173932</c:v>
                </c:pt>
                <c:pt idx="9">
                  <c:v>3.4454463704101913E-2</c:v>
                </c:pt>
                <c:pt idx="10">
                  <c:v>0.26698025799648994</c:v>
                </c:pt>
                <c:pt idx="11">
                  <c:v>0.21604692360235417</c:v>
                </c:pt>
                <c:pt idx="12">
                  <c:v>0.38184925146090909</c:v>
                </c:pt>
                <c:pt idx="13">
                  <c:v>0.22596424892457567</c:v>
                </c:pt>
                <c:pt idx="14">
                  <c:v>0.20320450658242123</c:v>
                </c:pt>
                <c:pt idx="15">
                  <c:v>-1.2622574419930855E-3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9C-40E1-8DF1-06B267B9BD6B}"/>
            </c:ext>
          </c:extLst>
        </c:ser>
        <c:ser>
          <c:idx val="3"/>
          <c:order val="3"/>
          <c:tx>
            <c:strRef>
              <c:f>'F6.1c'!$E$4</c:f>
              <c:strCache>
                <c:ptCount val="1"/>
                <c:pt idx="0">
                  <c:v>Norge</c:v>
                </c:pt>
              </c:strCache>
            </c:strRef>
          </c:tx>
          <c:spPr>
            <a:ln w="47625" cap="rnd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'F6.1c'!$A$5:$A$20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'F6.1c'!$E$5:$E$20</c:f>
              <c:numCache>
                <c:formatCode>0.00</c:formatCode>
                <c:ptCount val="16"/>
                <c:pt idx="0">
                  <c:v>-0.19467921001854699</c:v>
                </c:pt>
                <c:pt idx="1">
                  <c:v>-0.43828197744831787</c:v>
                </c:pt>
                <c:pt idx="2">
                  <c:v>-0.15550805019263914</c:v>
                </c:pt>
                <c:pt idx="3">
                  <c:v>-6.3336699949811712E-2</c:v>
                </c:pt>
                <c:pt idx="4">
                  <c:v>-0.21908969148816568</c:v>
                </c:pt>
                <c:pt idx="5">
                  <c:v>-0.43498271613740913</c:v>
                </c:pt>
                <c:pt idx="6">
                  <c:v>0.25509463511191016</c:v>
                </c:pt>
                <c:pt idx="7">
                  <c:v>0.32740551549530034</c:v>
                </c:pt>
                <c:pt idx="8">
                  <c:v>-5.317416694214417E-2</c:v>
                </c:pt>
                <c:pt idx="9">
                  <c:v>-0.13501387771044129</c:v>
                </c:pt>
                <c:pt idx="10">
                  <c:v>3.8211809062703599E-2</c:v>
                </c:pt>
                <c:pt idx="11">
                  <c:v>0.29874996493259021</c:v>
                </c:pt>
                <c:pt idx="12">
                  <c:v>0.32152155018796064</c:v>
                </c:pt>
                <c:pt idx="13">
                  <c:v>0.24048923976704265</c:v>
                </c:pt>
                <c:pt idx="14">
                  <c:v>0.30334305380482096</c:v>
                </c:pt>
                <c:pt idx="15">
                  <c:v>6.4316092891041884E-2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9C-40E1-8DF1-06B267B9BD6B}"/>
            </c:ext>
          </c:extLst>
        </c:ser>
        <c:ser>
          <c:idx val="4"/>
          <c:order val="4"/>
          <c:tx>
            <c:strRef>
              <c:f>'F6.1c'!$F$4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'F6.1c'!$A$5:$A$20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'F6.1c'!$F$5:$F$20</c:f>
              <c:numCache>
                <c:formatCode>0.00</c:formatCode>
                <c:ptCount val="16"/>
                <c:pt idx="0">
                  <c:v>-0.25401121505113405</c:v>
                </c:pt>
                <c:pt idx="1">
                  <c:v>-0.17019134417770382</c:v>
                </c:pt>
                <c:pt idx="2">
                  <c:v>-0.19192965155643432</c:v>
                </c:pt>
                <c:pt idx="3">
                  <c:v>-0.19549368338444756</c:v>
                </c:pt>
                <c:pt idx="4">
                  <c:v>-6.1832774838758243E-2</c:v>
                </c:pt>
                <c:pt idx="5">
                  <c:v>-0.19996340997186798</c:v>
                </c:pt>
                <c:pt idx="6">
                  <c:v>1.4397177214186241E-2</c:v>
                </c:pt>
                <c:pt idx="7">
                  <c:v>0.155046346772064</c:v>
                </c:pt>
                <c:pt idx="8">
                  <c:v>-0.12362292749395445</c:v>
                </c:pt>
                <c:pt idx="9">
                  <c:v>1.7994677948551665E-2</c:v>
                </c:pt>
                <c:pt idx="10">
                  <c:v>0.17507996599826034</c:v>
                </c:pt>
                <c:pt idx="11">
                  <c:v>0.25726812886764794</c:v>
                </c:pt>
                <c:pt idx="12">
                  <c:v>9.463103922596329E-2</c:v>
                </c:pt>
                <c:pt idx="13">
                  <c:v>0.15075083722495586</c:v>
                </c:pt>
                <c:pt idx="14">
                  <c:v>0.18099243923470201</c:v>
                </c:pt>
                <c:pt idx="15">
                  <c:v>-9.1564155537955091E-2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9C-40E1-8DF1-06B267B9BD6B}"/>
            </c:ext>
          </c:extLst>
        </c:ser>
        <c:ser>
          <c:idx val="5"/>
          <c:order val="5"/>
          <c:tx>
            <c:strRef>
              <c:f>'F6.1c'!$G$4</c:f>
              <c:strCache>
                <c:ptCount val="1"/>
                <c:pt idx="0">
                  <c:v>Østerrike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'F6.1c'!$A$5:$A$20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'F6.1c'!$G$5:$G$20</c:f>
              <c:numCache>
                <c:formatCode>0.00</c:formatCode>
                <c:ptCount val="16"/>
                <c:pt idx="0">
                  <c:v>-0.26961325427065902</c:v>
                </c:pt>
                <c:pt idx="1">
                  <c:v>-0.15124553302408292</c:v>
                </c:pt>
                <c:pt idx="2">
                  <c:v>0.17942851046680583</c:v>
                </c:pt>
                <c:pt idx="3">
                  <c:v>-7.6541988890887119E-2</c:v>
                </c:pt>
                <c:pt idx="4">
                  <c:v>-2.4972040092657313E-2</c:v>
                </c:pt>
                <c:pt idx="5">
                  <c:v>-0.132145961976876</c:v>
                </c:pt>
                <c:pt idx="6">
                  <c:v>2.7083093123945402E-2</c:v>
                </c:pt>
                <c:pt idx="7">
                  <c:v>0.21141714921165411</c:v>
                </c:pt>
                <c:pt idx="8">
                  <c:v>-6.52483035640221E-2</c:v>
                </c:pt>
                <c:pt idx="9">
                  <c:v>3.3889205852965655E-2</c:v>
                </c:pt>
                <c:pt idx="10">
                  <c:v>0.19082006101486623</c:v>
                </c:pt>
                <c:pt idx="11">
                  <c:v>-5.7365320437450774E-2</c:v>
                </c:pt>
                <c:pt idx="12">
                  <c:v>0.10962949313395681</c:v>
                </c:pt>
                <c:pt idx="13">
                  <c:v>0.14744738585330056</c:v>
                </c:pt>
                <c:pt idx="14">
                  <c:v>2.0405808779873434E-2</c:v>
                </c:pt>
                <c:pt idx="15">
                  <c:v>1.0247737393453154E-2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9C-40E1-8DF1-06B267B9BD6B}"/>
            </c:ext>
          </c:extLst>
        </c:ser>
        <c:ser>
          <c:idx val="6"/>
          <c:order val="6"/>
          <c:tx>
            <c:strRef>
              <c:f>'F6.1c'!$H$4</c:f>
              <c:strCache>
                <c:ptCount val="1"/>
                <c:pt idx="0">
                  <c:v>Verdensgjennomsnitt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'F6.1c'!$A$5:$A$20</c:f>
              <c:strCache>
                <c:ptCount val="16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  <c:pt idx="15">
                  <c:v>Humaniora</c:v>
                </c:pt>
              </c:strCache>
            </c:strRef>
          </c:cat>
          <c:val>
            <c:numRef>
              <c:f>'F6.1c'!$H$5:$H$20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9C-40E1-8DF1-06B267B9B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9816255"/>
        <c:axId val="1969824895"/>
      </c:radarChart>
      <c:catAx>
        <c:axId val="196981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69824895"/>
        <c:crosses val="autoZero"/>
        <c:auto val="1"/>
        <c:lblAlgn val="ctr"/>
        <c:lblOffset val="100"/>
        <c:noMultiLvlLbl val="0"/>
      </c:catAx>
      <c:valAx>
        <c:axId val="196982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6981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79844279241631"/>
          <c:y val="5.092315658452741E-2"/>
          <c:w val="0.65652270561151926"/>
          <c:h val="0.81355369324074855"/>
        </c:manualLayout>
      </c:layout>
      <c:radarChart>
        <c:radarStyle val="marker"/>
        <c:varyColors val="0"/>
        <c:ser>
          <c:idx val="0"/>
          <c:order val="0"/>
          <c:tx>
            <c:strRef>
              <c:f>'F6.1d'!$B$4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'F6.1d'!$A$5:$A$19</c:f>
              <c:strCache>
                <c:ptCount val="15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</c:strCache>
            </c:strRef>
          </c:cat>
          <c:val>
            <c:numRef>
              <c:f>'F6.1d'!$B$5:$B$19</c:f>
              <c:numCache>
                <c:formatCode>0.00</c:formatCode>
                <c:ptCount val="15"/>
                <c:pt idx="0">
                  <c:v>114.32401143199246</c:v>
                </c:pt>
                <c:pt idx="1">
                  <c:v>95.985815554819283</c:v>
                </c:pt>
                <c:pt idx="2">
                  <c:v>87.85039667952627</c:v>
                </c:pt>
                <c:pt idx="3">
                  <c:v>107.08467779658102</c:v>
                </c:pt>
                <c:pt idx="4">
                  <c:v>124.20591131998134</c:v>
                </c:pt>
                <c:pt idx="5">
                  <c:v>93.413803075042807</c:v>
                </c:pt>
                <c:pt idx="6">
                  <c:v>114.09456186522797</c:v>
                </c:pt>
                <c:pt idx="7">
                  <c:v>124.16538445374543</c:v>
                </c:pt>
                <c:pt idx="8">
                  <c:v>115.2143958458159</c:v>
                </c:pt>
                <c:pt idx="9">
                  <c:v>127.03562765732445</c:v>
                </c:pt>
                <c:pt idx="10">
                  <c:v>150.59948977693338</c:v>
                </c:pt>
                <c:pt idx="11">
                  <c:v>105.68662670502384</c:v>
                </c:pt>
                <c:pt idx="12">
                  <c:v>114.52667612996699</c:v>
                </c:pt>
                <c:pt idx="13">
                  <c:v>117.85553903288569</c:v>
                </c:pt>
                <c:pt idx="14">
                  <c:v>129.65952110234406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7-4E89-B941-8C7F57F4C2C5}"/>
            </c:ext>
          </c:extLst>
        </c:ser>
        <c:ser>
          <c:idx val="1"/>
          <c:order val="1"/>
          <c:tx>
            <c:strRef>
              <c:f>'F6.1d'!$C$4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'F6.1d'!$A$5:$A$19</c:f>
              <c:strCache>
                <c:ptCount val="15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</c:strCache>
            </c:strRef>
          </c:cat>
          <c:val>
            <c:numRef>
              <c:f>'F6.1d'!$C$5:$C$19</c:f>
              <c:numCache>
                <c:formatCode>0.00</c:formatCode>
                <c:ptCount val="15"/>
                <c:pt idx="0">
                  <c:v>110.22052328286536</c:v>
                </c:pt>
                <c:pt idx="1">
                  <c:v>90.628948783908953</c:v>
                </c:pt>
                <c:pt idx="2">
                  <c:v>93.187110306479482</c:v>
                </c:pt>
                <c:pt idx="3">
                  <c:v>129.57184213274326</c:v>
                </c:pt>
                <c:pt idx="4">
                  <c:v>100.34485072830222</c:v>
                </c:pt>
                <c:pt idx="5">
                  <c:v>92.558125177467858</c:v>
                </c:pt>
                <c:pt idx="6">
                  <c:v>112.37068745218765</c:v>
                </c:pt>
                <c:pt idx="7">
                  <c:v>113.10849742628481</c:v>
                </c:pt>
                <c:pt idx="8">
                  <c:v>114.21229470642515</c:v>
                </c:pt>
                <c:pt idx="9">
                  <c:v>122.91280928892074</c:v>
                </c:pt>
                <c:pt idx="10">
                  <c:v>133.04289732280938</c:v>
                </c:pt>
                <c:pt idx="11">
                  <c:v>106.61534069471988</c:v>
                </c:pt>
                <c:pt idx="12">
                  <c:v>125.49525488869932</c:v>
                </c:pt>
                <c:pt idx="13">
                  <c:v>125.18898643424264</c:v>
                </c:pt>
                <c:pt idx="14">
                  <c:v>130.60963622263591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7-4E89-B941-8C7F57F4C2C5}"/>
            </c:ext>
          </c:extLst>
        </c:ser>
        <c:ser>
          <c:idx val="2"/>
          <c:order val="2"/>
          <c:tx>
            <c:strRef>
              <c:f>'F6.1d'!$D$4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'F6.1d'!$A$5:$A$19</c:f>
              <c:strCache>
                <c:ptCount val="15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</c:strCache>
            </c:strRef>
          </c:cat>
          <c:val>
            <c:numRef>
              <c:f>'F6.1d'!$D$5:$D$19</c:f>
              <c:numCache>
                <c:formatCode>0.00</c:formatCode>
                <c:ptCount val="15"/>
                <c:pt idx="0">
                  <c:v>102.3726479639809</c:v>
                </c:pt>
                <c:pt idx="1">
                  <c:v>102.09443986208527</c:v>
                </c:pt>
                <c:pt idx="2">
                  <c:v>86.769322285419179</c:v>
                </c:pt>
                <c:pt idx="3">
                  <c:v>106.18581017331866</c:v>
                </c:pt>
                <c:pt idx="4">
                  <c:v>118.96842565233554</c:v>
                </c:pt>
                <c:pt idx="5">
                  <c:v>102.75714486493246</c:v>
                </c:pt>
                <c:pt idx="6">
                  <c:v>122.39597864831136</c:v>
                </c:pt>
                <c:pt idx="7">
                  <c:v>123.69321129701592</c:v>
                </c:pt>
                <c:pt idx="8">
                  <c:v>128.37425329256922</c:v>
                </c:pt>
                <c:pt idx="9">
                  <c:v>121.18712892108292</c:v>
                </c:pt>
                <c:pt idx="10">
                  <c:v>155.02585571680606</c:v>
                </c:pt>
                <c:pt idx="11">
                  <c:v>113.95282213828715</c:v>
                </c:pt>
                <c:pt idx="12">
                  <c:v>137.36117912462211</c:v>
                </c:pt>
                <c:pt idx="13">
                  <c:v>125.50493443385106</c:v>
                </c:pt>
                <c:pt idx="14">
                  <c:v>143.71765802951541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A7-4E89-B941-8C7F57F4C2C5}"/>
            </c:ext>
          </c:extLst>
        </c:ser>
        <c:ser>
          <c:idx val="3"/>
          <c:order val="3"/>
          <c:tx>
            <c:strRef>
              <c:f>'F6.1d'!$E$4</c:f>
              <c:strCache>
                <c:ptCount val="1"/>
                <c:pt idx="0">
                  <c:v>Norge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'F6.1d'!$A$5:$A$19</c:f>
              <c:strCache>
                <c:ptCount val="15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</c:strCache>
            </c:strRef>
          </c:cat>
          <c:val>
            <c:numRef>
              <c:f>'F6.1d'!$E$5:$E$19</c:f>
              <c:numCache>
                <c:formatCode>0.00</c:formatCode>
                <c:ptCount val="15"/>
                <c:pt idx="0">
                  <c:v>105.77813507128364</c:v>
                </c:pt>
                <c:pt idx="1">
                  <c:v>88.190192738376808</c:v>
                </c:pt>
                <c:pt idx="2">
                  <c:v>98.880291812616576</c:v>
                </c:pt>
                <c:pt idx="3">
                  <c:v>117.3656061550211</c:v>
                </c:pt>
                <c:pt idx="4">
                  <c:v>89.913155009586902</c:v>
                </c:pt>
                <c:pt idx="5">
                  <c:v>89.816980441479842</c:v>
                </c:pt>
                <c:pt idx="6">
                  <c:v>106.87755167218538</c:v>
                </c:pt>
                <c:pt idx="7">
                  <c:v>110.60650497827822</c:v>
                </c:pt>
                <c:pt idx="8">
                  <c:v>113.72220406232181</c:v>
                </c:pt>
                <c:pt idx="9">
                  <c:v>115.88539498941432</c:v>
                </c:pt>
                <c:pt idx="10">
                  <c:v>141.6134454869013</c:v>
                </c:pt>
                <c:pt idx="11">
                  <c:v>108.34984570539075</c:v>
                </c:pt>
                <c:pt idx="12">
                  <c:v>110.15619126743634</c:v>
                </c:pt>
                <c:pt idx="13">
                  <c:v>117.20190281240619</c:v>
                </c:pt>
                <c:pt idx="14">
                  <c:v>132.29260706197798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A7-4E89-B941-8C7F57F4C2C5}"/>
            </c:ext>
          </c:extLst>
        </c:ser>
        <c:ser>
          <c:idx val="4"/>
          <c:order val="4"/>
          <c:tx>
            <c:strRef>
              <c:f>'F6.1d'!$F$4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'F6.1d'!$A$5:$A$19</c:f>
              <c:strCache>
                <c:ptCount val="15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</c:strCache>
            </c:strRef>
          </c:cat>
          <c:val>
            <c:numRef>
              <c:f>'F6.1d'!$F$5:$F$19</c:f>
              <c:numCache>
                <c:formatCode>0.00</c:formatCode>
                <c:ptCount val="15"/>
                <c:pt idx="0">
                  <c:v>106.40283645980388</c:v>
                </c:pt>
                <c:pt idx="1">
                  <c:v>97.323922993998337</c:v>
                </c:pt>
                <c:pt idx="2">
                  <c:v>85.001346080471251</c:v>
                </c:pt>
                <c:pt idx="3">
                  <c:v>113.9963131807602</c:v>
                </c:pt>
                <c:pt idx="4">
                  <c:v>109.76250818164254</c:v>
                </c:pt>
                <c:pt idx="5">
                  <c:v>100.35288452289217</c:v>
                </c:pt>
                <c:pt idx="6">
                  <c:v>110.91382637580321</c:v>
                </c:pt>
                <c:pt idx="7">
                  <c:v>115.27312372248915</c:v>
                </c:pt>
                <c:pt idx="8">
                  <c:v>106.41626685998719</c:v>
                </c:pt>
                <c:pt idx="9">
                  <c:v>121.37138251457374</c:v>
                </c:pt>
                <c:pt idx="10">
                  <c:v>151.7136973564578</c:v>
                </c:pt>
                <c:pt idx="11">
                  <c:v>112.20879262707288</c:v>
                </c:pt>
                <c:pt idx="12">
                  <c:v>119.36745618944471</c:v>
                </c:pt>
                <c:pt idx="13">
                  <c:v>111.28821955561008</c:v>
                </c:pt>
                <c:pt idx="14">
                  <c:v>126.63246041730672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A7-4E89-B941-8C7F57F4C2C5}"/>
            </c:ext>
          </c:extLst>
        </c:ser>
        <c:ser>
          <c:idx val="5"/>
          <c:order val="5"/>
          <c:tx>
            <c:strRef>
              <c:f>'F6.1d'!$G$4</c:f>
              <c:strCache>
                <c:ptCount val="1"/>
                <c:pt idx="0">
                  <c:v>Østerrike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'F6.1d'!$A$5:$A$19</c:f>
              <c:strCache>
                <c:ptCount val="15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</c:strCache>
            </c:strRef>
          </c:cat>
          <c:val>
            <c:numRef>
              <c:f>'F6.1d'!$G$5:$G$19</c:f>
              <c:numCache>
                <c:formatCode>0.00</c:formatCode>
                <c:ptCount val="15"/>
                <c:pt idx="0">
                  <c:v>81.411667927763631</c:v>
                </c:pt>
                <c:pt idx="1">
                  <c:v>76.125287800006816</c:v>
                </c:pt>
                <c:pt idx="2">
                  <c:v>88.292845458992815</c:v>
                </c:pt>
                <c:pt idx="3">
                  <c:v>92.482997825624764</c:v>
                </c:pt>
                <c:pt idx="4">
                  <c:v>98.503810001011686</c:v>
                </c:pt>
                <c:pt idx="5">
                  <c:v>75.555556653274564</c:v>
                </c:pt>
                <c:pt idx="6">
                  <c:v>109.69643899265151</c:v>
                </c:pt>
                <c:pt idx="7">
                  <c:v>105.88511957630557</c:v>
                </c:pt>
                <c:pt idx="8">
                  <c:v>100.02198254672594</c:v>
                </c:pt>
                <c:pt idx="9">
                  <c:v>109.06827568459417</c:v>
                </c:pt>
                <c:pt idx="10">
                  <c:v>131.53539792566184</c:v>
                </c:pt>
                <c:pt idx="11">
                  <c:v>109.44223280208378</c:v>
                </c:pt>
                <c:pt idx="12">
                  <c:v>116.05201536520721</c:v>
                </c:pt>
                <c:pt idx="13">
                  <c:v>117.64247849575409</c:v>
                </c:pt>
                <c:pt idx="14">
                  <c:v>135.9871466132991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A7-4E89-B941-8C7F57F4C2C5}"/>
            </c:ext>
          </c:extLst>
        </c:ser>
        <c:ser>
          <c:idx val="6"/>
          <c:order val="6"/>
          <c:tx>
            <c:strRef>
              <c:f>'F6.1d'!$H$4</c:f>
              <c:strCache>
                <c:ptCount val="1"/>
                <c:pt idx="0">
                  <c:v>Verdensgjennomsnitt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'F6.1d'!$A$5:$A$19</c:f>
              <c:strCache>
                <c:ptCount val="15"/>
                <c:pt idx="0">
                  <c:v>Teknologi og ingeniørfag</c:v>
                </c:pt>
                <c:pt idx="1">
                  <c:v>Materialvitenskap</c:v>
                </c:pt>
                <c:pt idx="2">
                  <c:v>Matematikk</c:v>
                </c:pt>
                <c:pt idx="3">
                  <c:v>Informatikk og informasjonsvitenskap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Landbruk, fiskeri og skogbruk</c:v>
                </c:pt>
                <c:pt idx="9">
                  <c:v>Biomedisin og molekylær biovitenskap</c:v>
                </c:pt>
                <c:pt idx="10">
                  <c:v>Klinisk medisin</c:v>
                </c:pt>
                <c:pt idx="11">
                  <c:v>Helsefag</c:v>
                </c:pt>
                <c:pt idx="12">
                  <c:v>Psykologi</c:v>
                </c:pt>
                <c:pt idx="13">
                  <c:v>Samfunns- og bedriftsøkonomi</c:v>
                </c:pt>
                <c:pt idx="14">
                  <c:v>Samfunnsvitenskap, øvrig</c:v>
                </c:pt>
              </c:strCache>
            </c:strRef>
          </c:cat>
          <c:val>
            <c:numRef>
              <c:f>'F6.1d'!$H$5:$H$19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A7-4E89-B941-8C7F57F4C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033855"/>
        <c:axId val="377558351"/>
      </c:radarChart>
      <c:catAx>
        <c:axId val="122003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558351"/>
        <c:crosses val="autoZero"/>
        <c:auto val="1"/>
        <c:lblAlgn val="ctr"/>
        <c:lblOffset val="100"/>
        <c:noMultiLvlLbl val="0"/>
      </c:catAx>
      <c:valAx>
        <c:axId val="377558351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03385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4190098435005"/>
          <c:y val="4.1381534407366111E-2"/>
          <c:w val="0.81800360156774121"/>
          <c:h val="0.878242034889594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'F6.1e'!$B$4</c:f>
              <c:strCache>
                <c:ptCount val="1"/>
                <c:pt idx="0">
                  <c:v>Andel internasjonalt samarbeid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3C-416F-8759-BA9B30DDD0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'F6.1e'!$A$5:$A$43</c:f>
              <c:strCache>
                <c:ptCount val="39"/>
                <c:pt idx="0">
                  <c:v>Kina</c:v>
                </c:pt>
                <c:pt idx="1">
                  <c:v>Russland</c:v>
                </c:pt>
                <c:pt idx="2">
                  <c:v>India</c:v>
                </c:pt>
                <c:pt idx="3">
                  <c:v>Tyrkia</c:v>
                </c:pt>
                <c:pt idx="4">
                  <c:v>Japan</c:v>
                </c:pt>
                <c:pt idx="5">
                  <c:v>Iran</c:v>
                </c:pt>
                <c:pt idx="6">
                  <c:v>Sør-Korea</c:v>
                </c:pt>
                <c:pt idx="7">
                  <c:v>Brasil</c:v>
                </c:pt>
                <c:pt idx="8">
                  <c:v>USA</c:v>
                </c:pt>
                <c:pt idx="9">
                  <c:v>Romania</c:v>
                </c:pt>
                <c:pt idx="10">
                  <c:v>Mexico</c:v>
                </c:pt>
                <c:pt idx="11">
                  <c:v>Polen</c:v>
                </c:pt>
                <c:pt idx="12">
                  <c:v>Indonesia</c:v>
                </c:pt>
                <c:pt idx="13">
                  <c:v>Israel</c:v>
                </c:pt>
                <c:pt idx="14">
                  <c:v>Thailand</c:v>
                </c:pt>
                <c:pt idx="15">
                  <c:v>Italia</c:v>
                </c:pt>
                <c:pt idx="16">
                  <c:v>Spania</c:v>
                </c:pt>
                <c:pt idx="17">
                  <c:v>Hellas</c:v>
                </c:pt>
                <c:pt idx="18">
                  <c:v>Portugal</c:v>
                </c:pt>
                <c:pt idx="19">
                  <c:v>Tyskland</c:v>
                </c:pt>
                <c:pt idx="20">
                  <c:v>Canada</c:v>
                </c:pt>
                <c:pt idx="21">
                  <c:v>Australia</c:v>
                </c:pt>
                <c:pt idx="22">
                  <c:v>Sør-Afrika</c:v>
                </c:pt>
                <c:pt idx="23">
                  <c:v>Egypt</c:v>
                </c:pt>
                <c:pt idx="24">
                  <c:v>Tsjekkia</c:v>
                </c:pt>
                <c:pt idx="25">
                  <c:v>Frankrike</c:v>
                </c:pt>
                <c:pt idx="26">
                  <c:v>Finland</c:v>
                </c:pt>
                <c:pt idx="27">
                  <c:v>Storbritannia</c:v>
                </c:pt>
                <c:pt idx="28">
                  <c:v>Malaysia</c:v>
                </c:pt>
                <c:pt idx="29">
                  <c:v>Nederland</c:v>
                </c:pt>
                <c:pt idx="30">
                  <c:v>Norge</c:v>
                </c:pt>
                <c:pt idx="31">
                  <c:v>Sverige</c:v>
                </c:pt>
                <c:pt idx="32">
                  <c:v>Danmark</c:v>
                </c:pt>
                <c:pt idx="33">
                  <c:v>Østerrike</c:v>
                </c:pt>
                <c:pt idx="34">
                  <c:v>Belgia</c:v>
                </c:pt>
                <c:pt idx="35">
                  <c:v>Pakistan</c:v>
                </c:pt>
                <c:pt idx="36">
                  <c:v>Sveits</c:v>
                </c:pt>
                <c:pt idx="37">
                  <c:v>Singapore</c:v>
                </c:pt>
                <c:pt idx="38">
                  <c:v>Saudi Arabia</c:v>
                </c:pt>
              </c:strCache>
            </c:strRef>
          </c:cat>
          <c:val>
            <c:numRef>
              <c:f>'F6.1e'!$B$5:$B$43</c:f>
              <c:numCache>
                <c:formatCode>0%</c:formatCode>
                <c:ptCount val="39"/>
                <c:pt idx="0">
                  <c:v>0.19412785710456243</c:v>
                </c:pt>
                <c:pt idx="1">
                  <c:v>0.30120226007901779</c:v>
                </c:pt>
                <c:pt idx="2">
                  <c:v>0.30444091697737091</c:v>
                </c:pt>
                <c:pt idx="3">
                  <c:v>0.31969687820783771</c:v>
                </c:pt>
                <c:pt idx="4">
                  <c:v>0.34800951656247892</c:v>
                </c:pt>
                <c:pt idx="5">
                  <c:v>0.36724858452413051</c:v>
                </c:pt>
                <c:pt idx="6">
                  <c:v>0.38423204702274472</c:v>
                </c:pt>
                <c:pt idx="7">
                  <c:v>0.40451234430604982</c:v>
                </c:pt>
                <c:pt idx="8">
                  <c:v>0.42059155865736125</c:v>
                </c:pt>
                <c:pt idx="9">
                  <c:v>0.4400827825622538</c:v>
                </c:pt>
                <c:pt idx="10">
                  <c:v>0.44212796549245148</c:v>
                </c:pt>
                <c:pt idx="11">
                  <c:v>0.46493719763880875</c:v>
                </c:pt>
                <c:pt idx="12">
                  <c:v>0.46556387848522679</c:v>
                </c:pt>
                <c:pt idx="13">
                  <c:v>0.52200442010185455</c:v>
                </c:pt>
                <c:pt idx="14">
                  <c:v>0.53437208820788906</c:v>
                </c:pt>
                <c:pt idx="15">
                  <c:v>0.5443798570373074</c:v>
                </c:pt>
                <c:pt idx="16">
                  <c:v>0.55324132691820715</c:v>
                </c:pt>
                <c:pt idx="17">
                  <c:v>0.56553218475848221</c:v>
                </c:pt>
                <c:pt idx="18">
                  <c:v>0.59987828997413661</c:v>
                </c:pt>
                <c:pt idx="19">
                  <c:v>0.61016168159702933</c:v>
                </c:pt>
                <c:pt idx="20">
                  <c:v>0.61133936733402316</c:v>
                </c:pt>
                <c:pt idx="21">
                  <c:v>0.62913574163612662</c:v>
                </c:pt>
                <c:pt idx="22">
                  <c:v>0.6358767367849103</c:v>
                </c:pt>
                <c:pt idx="23">
                  <c:v>0.64226672099656557</c:v>
                </c:pt>
                <c:pt idx="24">
                  <c:v>0.65079854157037953</c:v>
                </c:pt>
                <c:pt idx="25">
                  <c:v>0.66197151533487975</c:v>
                </c:pt>
                <c:pt idx="26">
                  <c:v>0.68049590003904725</c:v>
                </c:pt>
                <c:pt idx="27">
                  <c:v>0.68214848875803591</c:v>
                </c:pt>
                <c:pt idx="28">
                  <c:v>0.68459821428571432</c:v>
                </c:pt>
                <c:pt idx="29">
                  <c:v>0.6902315194444929</c:v>
                </c:pt>
                <c:pt idx="30">
                  <c:v>0.69291604990484246</c:v>
                </c:pt>
                <c:pt idx="31">
                  <c:v>0.70848562679047711</c:v>
                </c:pt>
                <c:pt idx="32">
                  <c:v>0.71308031774051195</c:v>
                </c:pt>
                <c:pt idx="33">
                  <c:v>0.74305146047096748</c:v>
                </c:pt>
                <c:pt idx="34">
                  <c:v>0.7510022687012462</c:v>
                </c:pt>
                <c:pt idx="35">
                  <c:v>0.76566500868234388</c:v>
                </c:pt>
                <c:pt idx="36">
                  <c:v>0.77917414721723521</c:v>
                </c:pt>
                <c:pt idx="37">
                  <c:v>0.78819214282557781</c:v>
                </c:pt>
                <c:pt idx="38">
                  <c:v>0.80103800545281345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C-416F-8759-BA9B30DDD0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05023551"/>
        <c:axId val="1305024991"/>
      </c:barChart>
      <c:catAx>
        <c:axId val="1305023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5024991"/>
        <c:crosses val="autoZero"/>
        <c:auto val="1"/>
        <c:lblAlgn val="ctr"/>
        <c:lblOffset val="100"/>
        <c:noMultiLvlLbl val="0"/>
      </c:catAx>
      <c:valAx>
        <c:axId val="130502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502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'F6.2a'!$B$4</c:f>
              <c:strCache>
                <c:ptCount val="1"/>
                <c:pt idx="0">
                  <c:v>Helseforetak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'F6.2a'!$A$5:$A$9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'F6.2a'!$B$5:$B$9</c:f>
              <c:numCache>
                <c:formatCode>General</c:formatCode>
                <c:ptCount val="5"/>
                <c:pt idx="0">
                  <c:v>4682.26</c:v>
                </c:pt>
                <c:pt idx="1">
                  <c:v>5123.75</c:v>
                </c:pt>
                <c:pt idx="2">
                  <c:v>4985.0200000000004</c:v>
                </c:pt>
                <c:pt idx="3">
                  <c:v>4888.3900000000003</c:v>
                </c:pt>
                <c:pt idx="4">
                  <c:v>4643.5055678013714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9-43D4-BF1F-C6B60FE318E6}"/>
            </c:ext>
          </c:extLst>
        </c:ser>
        <c:ser>
          <c:idx val="1"/>
          <c:order val="1"/>
          <c:tx>
            <c:strRef>
              <c:f>'F6.2a'!$C$4</c:f>
              <c:strCache>
                <c:ptCount val="1"/>
                <c:pt idx="0">
                  <c:v>Instituttsektor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'F6.2a'!$A$5:$A$9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'F6.2a'!$C$5:$C$9</c:f>
              <c:numCache>
                <c:formatCode>General</c:formatCode>
                <c:ptCount val="5"/>
                <c:pt idx="0">
                  <c:v>5897.23</c:v>
                </c:pt>
                <c:pt idx="1">
                  <c:v>6425.64</c:v>
                </c:pt>
                <c:pt idx="2">
                  <c:v>6135.77</c:v>
                </c:pt>
                <c:pt idx="3">
                  <c:v>6151.88</c:v>
                </c:pt>
                <c:pt idx="4">
                  <c:v>5940.1390261171218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D9-43D4-BF1F-C6B60FE318E6}"/>
            </c:ext>
          </c:extLst>
        </c:ser>
        <c:ser>
          <c:idx val="2"/>
          <c:order val="2"/>
          <c:tx>
            <c:strRef>
              <c:f>'F6.2a'!$D$4</c:f>
              <c:strCache>
                <c:ptCount val="1"/>
                <c:pt idx="0">
                  <c:v>UoH-sektor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'F6.2a'!$A$5:$A$9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'F6.2a'!$D$5:$D$9</c:f>
              <c:numCache>
                <c:formatCode>General</c:formatCode>
                <c:ptCount val="5"/>
                <c:pt idx="0">
                  <c:v>29737.95</c:v>
                </c:pt>
                <c:pt idx="1">
                  <c:v>32058.68</c:v>
                </c:pt>
                <c:pt idx="2">
                  <c:v>29870.52</c:v>
                </c:pt>
                <c:pt idx="3">
                  <c:v>30039.23</c:v>
                </c:pt>
                <c:pt idx="4">
                  <c:v>28679.102525291371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D9-43D4-BF1F-C6B60FE31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08713263"/>
        <c:axId val="1833524207"/>
      </c:barChart>
      <c:catAx>
        <c:axId val="150871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3524207"/>
        <c:crosses val="autoZero"/>
        <c:auto val="1"/>
        <c:lblAlgn val="ctr"/>
        <c:lblOffset val="100"/>
        <c:noMultiLvlLbl val="0"/>
      </c:catAx>
      <c:valAx>
        <c:axId val="1833524207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publiseringspoeng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8713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'F6.2b'!$B$5</c:f>
              <c:strCache>
                <c:ptCount val="1"/>
                <c:pt idx="0">
                  <c:v>Nivå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'F6.2b'!$A$6:$A$10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'F6.2b'!$B$6:$B$10</c:f>
              <c:numCache>
                <c:formatCode>General</c:formatCode>
                <c:ptCount val="5"/>
                <c:pt idx="0">
                  <c:v>114.38641950404127</c:v>
                </c:pt>
                <c:pt idx="1">
                  <c:v>109.4161055674082</c:v>
                </c:pt>
                <c:pt idx="2">
                  <c:v>103.12724337048871</c:v>
                </c:pt>
                <c:pt idx="3">
                  <c:v>105.17108531590785</c:v>
                </c:pt>
                <c:pt idx="4">
                  <c:v>104.52539649118484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5-448F-902E-1F66829974D1}"/>
            </c:ext>
          </c:extLst>
        </c:ser>
        <c:ser>
          <c:idx val="1"/>
          <c:order val="1"/>
          <c:tx>
            <c:strRef>
              <c:f>'F6.2b'!$C$5</c:f>
              <c:strCache>
                <c:ptCount val="1"/>
                <c:pt idx="0">
                  <c:v>Nivå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'F6.2b'!$A$6:$A$10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'F6.2b'!$C$6:$C$10</c:f>
              <c:numCache>
                <c:formatCode>General</c:formatCode>
                <c:ptCount val="5"/>
                <c:pt idx="0">
                  <c:v>195.62172816271976</c:v>
                </c:pt>
                <c:pt idx="1">
                  <c:v>183.9803901370575</c:v>
                </c:pt>
                <c:pt idx="2">
                  <c:v>204.36185248988633</c:v>
                </c:pt>
                <c:pt idx="3">
                  <c:v>193.55810130270248</c:v>
                </c:pt>
                <c:pt idx="4">
                  <c:v>175.04069388817376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5-448F-902E-1F668299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83535"/>
        <c:axId val="670080175"/>
      </c:lineChart>
      <c:catAx>
        <c:axId val="670083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80175"/>
        <c:crosses val="autoZero"/>
        <c:auto val="1"/>
        <c:lblAlgn val="ctr"/>
        <c:lblOffset val="100"/>
        <c:noMultiLvlLbl val="0"/>
      </c:catAx>
      <c:valAx>
        <c:axId val="6700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 siteringsindeks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83535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'F6.2c'!$C$4</c:f>
              <c:strCache>
                <c:ptCount val="1"/>
                <c:pt idx="0">
                  <c:v>Andel</c:v>
                </c:pt>
              </c:strCache>
            </c:strRef>
          </c:tx>
          <c:dPt>
            <c:idx val="0"/>
            <c:bubble3D val="0"/>
            <c:spPr>
              <a:solidFill>
                <a:srgbClr val="A8608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0F-4B25-9191-2DCD565BC66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0F-4B25-9191-2DCD565BC66F}"/>
              </c:ext>
            </c:extLst>
          </c:dPt>
          <c:dPt>
            <c:idx val="2"/>
            <c:bubble3D val="0"/>
            <c:spPr>
              <a:pattFill prst="pct90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accent1">
                    <a:lumMod val="60000"/>
                    <a:lumOff val="40000"/>
                  </a:schemeClr>
                </a:bgClr>
              </a:patt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0F-4B25-9191-2DCD565BC66F}"/>
              </c:ext>
            </c:extLst>
          </c:dPt>
          <c:dPt>
            <c:idx val="3"/>
            <c:bubble3D val="0"/>
            <c:spPr>
              <a:pattFill prst="ltVert">
                <a:fgClr>
                  <a:schemeClr val="tx1"/>
                </a:fgClr>
                <a:bgClr>
                  <a:schemeClr val="accent1">
                    <a:lumMod val="60000"/>
                    <a:lumOff val="40000"/>
                  </a:schemeClr>
                </a:bgClr>
              </a:patt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0F-4B25-9191-2DCD565BC66F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0F-4B25-9191-2DCD565BC66F}"/>
              </c:ext>
            </c:extLst>
          </c:dPt>
          <c:dPt>
            <c:idx val="5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0F-4B25-9191-2DCD565BC66F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0F-4B25-9191-2DCD565BC66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A0F-4B25-9191-2DCD565BC66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A0F-4B25-9191-2DCD565BC66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A0F-4B25-9191-2DCD565BC66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A0F-4B25-9191-2DCD565BC66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A0F-4B25-9191-2DCD565BC66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A0F-4B25-9191-2DCD565BC66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A0F-4B25-9191-2DCD565BC6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'F6.2c'!$B$5:$B$11</c:f>
              <c:strCache>
                <c:ptCount val="7"/>
                <c:pt idx="0">
                  <c:v>Diamant</c:v>
                </c:pt>
                <c:pt idx="1">
                  <c:v>Gull</c:v>
                </c:pt>
                <c:pt idx="2">
                  <c:v>Hybrid</c:v>
                </c:pt>
                <c:pt idx="3">
                  <c:v>Hybrid - avtale</c:v>
                </c:pt>
                <c:pt idx="4">
                  <c:v>Grønn</c:v>
                </c:pt>
                <c:pt idx="5">
                  <c:v>Deponert</c:v>
                </c:pt>
                <c:pt idx="6">
                  <c:v>Lukket</c:v>
                </c:pt>
              </c:strCache>
            </c:strRef>
          </c:cat>
          <c:val>
            <c:numRef>
              <c:f>'F6.2c'!$C$5:$C$11</c:f>
              <c:numCache>
                <c:formatCode>0.0\ %</c:formatCode>
                <c:ptCount val="7"/>
                <c:pt idx="0">
                  <c:v>6.2E-2</c:v>
                </c:pt>
                <c:pt idx="1">
                  <c:v>0.32300000000000001</c:v>
                </c:pt>
                <c:pt idx="2">
                  <c:v>0.151</c:v>
                </c:pt>
                <c:pt idx="3">
                  <c:v>0.20399999999999999</c:v>
                </c:pt>
                <c:pt idx="4">
                  <c:v>7.1999999999999995E-2</c:v>
                </c:pt>
                <c:pt idx="5">
                  <c:v>4.9000000000000002E-2</c:v>
                </c:pt>
                <c:pt idx="6">
                  <c:v>0.13800000000000001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0F-4B25-9191-2DCD565BC66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'F6.2d'!$B$4</c:f>
              <c:strCache>
                <c:ptCount val="1"/>
                <c:pt idx="0">
                  <c:v>diamant</c:v>
                </c:pt>
              </c:strCache>
            </c:strRef>
          </c:tx>
          <c:spPr>
            <a:solidFill>
              <a:srgbClr val="A02B93"/>
            </a:solidFill>
            <a:ln>
              <a:noFill/>
            </a:ln>
            <a:effectLst/>
          </c:spPr>
          <c:invertIfNegative val="0"/>
          <c:cat>
            <c:numRef>
              <c:f>'F6.2d'!$A$5:$A$16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'F6.2d'!$B$5:$B$16</c:f>
              <c:numCache>
                <c:formatCode>General</c:formatCode>
                <c:ptCount val="12"/>
                <c:pt idx="0">
                  <c:v>513</c:v>
                </c:pt>
                <c:pt idx="1">
                  <c:v>725</c:v>
                </c:pt>
                <c:pt idx="2">
                  <c:v>754</c:v>
                </c:pt>
                <c:pt idx="3">
                  <c:v>958</c:v>
                </c:pt>
                <c:pt idx="4">
                  <c:v>1119</c:v>
                </c:pt>
                <c:pt idx="5">
                  <c:v>1299</c:v>
                </c:pt>
                <c:pt idx="6">
                  <c:v>1359</c:v>
                </c:pt>
                <c:pt idx="7">
                  <c:v>1488</c:v>
                </c:pt>
                <c:pt idx="8">
                  <c:v>1543</c:v>
                </c:pt>
                <c:pt idx="9">
                  <c:v>1463</c:v>
                </c:pt>
                <c:pt idx="10">
                  <c:v>1592</c:v>
                </c:pt>
                <c:pt idx="11">
                  <c:v>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E-448F-9C4E-5612385C6E67}"/>
            </c:ext>
          </c:extLst>
        </c:ser>
        <c:ser>
          <c:idx val="1"/>
          <c:order val="1"/>
          <c:tx>
            <c:strRef>
              <c:f>'F6.2d'!$C$4</c:f>
              <c:strCache>
                <c:ptCount val="1"/>
                <c:pt idx="0">
                  <c:v>gull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'F6.2d'!$A$5:$A$16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'F6.2d'!$C$5:$C$16</c:f>
              <c:numCache>
                <c:formatCode>General</c:formatCode>
                <c:ptCount val="12"/>
                <c:pt idx="0">
                  <c:v>2154</c:v>
                </c:pt>
                <c:pt idx="1">
                  <c:v>2696</c:v>
                </c:pt>
                <c:pt idx="2">
                  <c:v>3094</c:v>
                </c:pt>
                <c:pt idx="3">
                  <c:v>3645</c:v>
                </c:pt>
                <c:pt idx="4">
                  <c:v>4294</c:v>
                </c:pt>
                <c:pt idx="5">
                  <c:v>4492</c:v>
                </c:pt>
                <c:pt idx="6">
                  <c:v>5639</c:v>
                </c:pt>
                <c:pt idx="7">
                  <c:v>6656</c:v>
                </c:pt>
                <c:pt idx="8">
                  <c:v>8095</c:v>
                </c:pt>
                <c:pt idx="9">
                  <c:v>8266</c:v>
                </c:pt>
                <c:pt idx="10">
                  <c:v>8230</c:v>
                </c:pt>
                <c:pt idx="11">
                  <c:v>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E-448F-9C4E-5612385C6E67}"/>
            </c:ext>
          </c:extLst>
        </c:ser>
        <c:ser>
          <c:idx val="2"/>
          <c:order val="2"/>
          <c:tx>
            <c:strRef>
              <c:f>'F6.2d'!$D$4</c:f>
              <c:strCache>
                <c:ptCount val="1"/>
                <c:pt idx="0">
                  <c:v>hybrid</c:v>
                </c:pt>
              </c:strCache>
            </c:strRef>
          </c:tx>
          <c:spPr>
            <a:solidFill>
              <a:srgbClr val="0E2841">
                <a:lumMod val="25000"/>
                <a:lumOff val="75000"/>
              </a:srgbClr>
            </a:solidFill>
            <a:ln>
              <a:noFill/>
            </a:ln>
            <a:effectLst/>
          </c:spPr>
          <c:invertIfNegative val="0"/>
          <c:cat>
            <c:numRef>
              <c:f>'F6.2d'!$A$5:$A$16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'F6.2d'!$D$5:$D$16</c:f>
              <c:numCache>
                <c:formatCode>General</c:formatCode>
                <c:ptCount val="12"/>
                <c:pt idx="0">
                  <c:v>837</c:v>
                </c:pt>
                <c:pt idx="1">
                  <c:v>1162</c:v>
                </c:pt>
                <c:pt idx="2">
                  <c:v>1312</c:v>
                </c:pt>
                <c:pt idx="3">
                  <c:v>1483</c:v>
                </c:pt>
                <c:pt idx="4">
                  <c:v>1641</c:v>
                </c:pt>
                <c:pt idx="5">
                  <c:v>1960</c:v>
                </c:pt>
                <c:pt idx="6">
                  <c:v>2131</c:v>
                </c:pt>
                <c:pt idx="7">
                  <c:v>2402</c:v>
                </c:pt>
                <c:pt idx="8">
                  <c:v>3195</c:v>
                </c:pt>
                <c:pt idx="9">
                  <c:v>3365</c:v>
                </c:pt>
                <c:pt idx="10">
                  <c:v>3818</c:v>
                </c:pt>
                <c:pt idx="11">
                  <c:v>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E-448F-9C4E-5612385C6E67}"/>
            </c:ext>
          </c:extLst>
        </c:ser>
        <c:ser>
          <c:idx val="3"/>
          <c:order val="3"/>
          <c:tx>
            <c:strRef>
              <c:f>'F6.2d'!$E$4</c:f>
              <c:strCache>
                <c:ptCount val="1"/>
                <c:pt idx="0">
                  <c:v>hybrid_avtale</c:v>
                </c:pt>
              </c:strCache>
            </c:strRef>
          </c:tx>
          <c:spPr>
            <a:pattFill prst="ltVert">
              <a:fgClr>
                <a:sysClr val="windowText" lastClr="000000"/>
              </a:fgClr>
              <a:bgClr>
                <a:srgbClr val="0E2841">
                  <a:lumMod val="25000"/>
                  <a:lumOff val="75000"/>
                </a:srgbClr>
              </a:bgClr>
            </a:pattFill>
            <a:ln>
              <a:noFill/>
            </a:ln>
            <a:effectLst/>
          </c:spPr>
          <c:invertIfNegative val="0"/>
          <c:cat>
            <c:numRef>
              <c:f>'F6.2d'!$A$5:$A$16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'F6.2d'!$E$5:$E$16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1234</c:v>
                </c:pt>
                <c:pt idx="7">
                  <c:v>3819</c:v>
                </c:pt>
                <c:pt idx="8">
                  <c:v>4634</c:v>
                </c:pt>
                <c:pt idx="9">
                  <c:v>4415</c:v>
                </c:pt>
                <c:pt idx="10">
                  <c:v>4829</c:v>
                </c:pt>
                <c:pt idx="11">
                  <c:v>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BE-448F-9C4E-5612385C6E67}"/>
            </c:ext>
          </c:extLst>
        </c:ser>
        <c:ser>
          <c:idx val="4"/>
          <c:order val="4"/>
          <c:tx>
            <c:strRef>
              <c:f>'F6.2d'!$F$4</c:f>
              <c:strCache>
                <c:ptCount val="1"/>
                <c:pt idx="0">
                  <c:v>grønn</c:v>
                </c:pt>
              </c:strCache>
            </c:strRef>
          </c:tx>
          <c:spPr>
            <a:solidFill>
              <a:srgbClr val="196B24"/>
            </a:solidFill>
            <a:ln>
              <a:noFill/>
            </a:ln>
            <a:effectLst/>
          </c:spPr>
          <c:invertIfNegative val="0"/>
          <c:cat>
            <c:numRef>
              <c:f>'F6.2d'!$A$5:$A$16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'F6.2d'!$F$5:$F$16</c:f>
              <c:numCache>
                <c:formatCode>General</c:formatCode>
                <c:ptCount val="12"/>
                <c:pt idx="0">
                  <c:v>2527</c:v>
                </c:pt>
                <c:pt idx="1">
                  <c:v>2922</c:v>
                </c:pt>
                <c:pt idx="2">
                  <c:v>3145</c:v>
                </c:pt>
                <c:pt idx="3">
                  <c:v>3760</c:v>
                </c:pt>
                <c:pt idx="4">
                  <c:v>5581</c:v>
                </c:pt>
                <c:pt idx="5">
                  <c:v>6595</c:v>
                </c:pt>
                <c:pt idx="6">
                  <c:v>6344</c:v>
                </c:pt>
                <c:pt idx="7">
                  <c:v>4707</c:v>
                </c:pt>
                <c:pt idx="8">
                  <c:v>4202</c:v>
                </c:pt>
                <c:pt idx="9">
                  <c:v>3330</c:v>
                </c:pt>
                <c:pt idx="10">
                  <c:v>2597</c:v>
                </c:pt>
                <c:pt idx="11">
                  <c:v>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BE-448F-9C4E-5612385C6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997327"/>
        <c:axId val="1549002127"/>
      </c:barChart>
      <c:lineChart>
        <c:grouping val="standard"/>
        <c:varyColors val="0"/>
        <c:ser>
          <c:idx val="5"/>
          <c:order val="5"/>
          <c:tx>
            <c:strRef>
              <c:f>'F6.2d'!$G$4</c:f>
              <c:strCache>
                <c:ptCount val="1"/>
                <c:pt idx="0">
                  <c:v>deponert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'F6.2d'!$A$5:$A$16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'F6.2d'!$G$5:$G$16</c:f>
              <c:numCache>
                <c:formatCode>General</c:formatCode>
                <c:ptCount val="12"/>
                <c:pt idx="0">
                  <c:v>296</c:v>
                </c:pt>
                <c:pt idx="1">
                  <c:v>352</c:v>
                </c:pt>
                <c:pt idx="2">
                  <c:v>340</c:v>
                </c:pt>
                <c:pt idx="3">
                  <c:v>575</c:v>
                </c:pt>
                <c:pt idx="4">
                  <c:v>942</c:v>
                </c:pt>
                <c:pt idx="5">
                  <c:v>1451</c:v>
                </c:pt>
                <c:pt idx="6">
                  <c:v>1821</c:v>
                </c:pt>
                <c:pt idx="7">
                  <c:v>1669</c:v>
                </c:pt>
                <c:pt idx="8">
                  <c:v>1565</c:v>
                </c:pt>
                <c:pt idx="9">
                  <c:v>1231</c:v>
                </c:pt>
                <c:pt idx="10">
                  <c:v>1244</c:v>
                </c:pt>
                <c:pt idx="11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BE-448F-9C4E-5612385C6E67}"/>
            </c:ext>
          </c:extLst>
        </c:ser>
        <c:ser>
          <c:idx val="6"/>
          <c:order val="6"/>
          <c:tx>
            <c:strRef>
              <c:f>'F6.2d'!$H$4</c:f>
              <c:strCache>
                <c:ptCount val="1"/>
                <c:pt idx="0">
                  <c:v>lukket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'F6.2d'!$A$5:$A$16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'F6.2d'!$H$5:$H$16</c:f>
              <c:numCache>
                <c:formatCode>General</c:formatCode>
                <c:ptCount val="12"/>
                <c:pt idx="0">
                  <c:v>10150</c:v>
                </c:pt>
                <c:pt idx="1">
                  <c:v>9461</c:v>
                </c:pt>
                <c:pt idx="2">
                  <c:v>9412</c:v>
                </c:pt>
                <c:pt idx="3">
                  <c:v>8833</c:v>
                </c:pt>
                <c:pt idx="4">
                  <c:v>6798</c:v>
                </c:pt>
                <c:pt idx="5">
                  <c:v>5656</c:v>
                </c:pt>
                <c:pt idx="6">
                  <c:v>4246</c:v>
                </c:pt>
                <c:pt idx="7">
                  <c:v>3738</c:v>
                </c:pt>
                <c:pt idx="8">
                  <c:v>3603</c:v>
                </c:pt>
                <c:pt idx="9">
                  <c:v>3294</c:v>
                </c:pt>
                <c:pt idx="10">
                  <c:v>3018</c:v>
                </c:pt>
                <c:pt idx="11">
                  <c:v>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BE-448F-9C4E-5612385C6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997327"/>
        <c:axId val="1549002127"/>
      </c:lineChart>
      <c:catAx>
        <c:axId val="154899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002127"/>
        <c:crosses val="autoZero"/>
        <c:auto val="1"/>
        <c:lblAlgn val="ctr"/>
        <c:lblOffset val="100"/>
        <c:noMultiLvlLbl val="0"/>
      </c:catAx>
      <c:valAx>
        <c:axId val="154900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publikasjoner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99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595850</xdr:colOff>
      <xdr:row>5</xdr:row>
      <xdr:rowOff>66675</xdr:rowOff>
    </xdr:from>
    <xdr:to>
      <xdr:col>15</xdr:col>
      <xdr:colOff>30211</xdr:colOff>
      <xdr:row>27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1319C6-A9B9-F78A-AE5F-B21878E5A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4775" y="828675"/>
          <a:ext cx="7359161" cy="4133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14</xdr:col>
      <xdr:colOff>423863</xdr:colOff>
      <xdr:row>28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41C963-F972-4411-8DF7-126556C8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590550</xdr:colOff>
      <xdr:row>2</xdr:row>
      <xdr:rowOff>161926</xdr:rowOff>
    </xdr:from>
    <xdr:to>
      <xdr:col>16</xdr:col>
      <xdr:colOff>333374</xdr:colOff>
      <xdr:row>18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D31B0B-E948-4D19-8BD3-C2BBC45B7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3</xdr:row>
      <xdr:rowOff>9526</xdr:rowOff>
    </xdr:from>
    <xdr:to>
      <xdr:col>18</xdr:col>
      <xdr:colOff>171451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28E1CF-0658-4B06-92FB-6E3D5BEC8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3</xdr:row>
      <xdr:rowOff>9526</xdr:rowOff>
    </xdr:from>
    <xdr:to>
      <xdr:col>15</xdr:col>
      <xdr:colOff>266701</xdr:colOff>
      <xdr:row>18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0071A6-F17F-4A73-BE45-A12AED413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4</xdr:row>
      <xdr:rowOff>9524</xdr:rowOff>
    </xdr:from>
    <xdr:to>
      <xdr:col>15</xdr:col>
      <xdr:colOff>219075</xdr:colOff>
      <xdr:row>39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4D940C-2165-4E97-91C0-0262F5650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685801</xdr:colOff>
      <xdr:row>2</xdr:row>
      <xdr:rowOff>185736</xdr:rowOff>
    </xdr:from>
    <xdr:to>
      <xdr:col>12</xdr:col>
      <xdr:colOff>285750</xdr:colOff>
      <xdr:row>22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C81F16-606B-4F21-BE80-9B5BFA163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9527</xdr:rowOff>
    </xdr:from>
    <xdr:to>
      <xdr:col>20</xdr:col>
      <xdr:colOff>371476</xdr:colOff>
      <xdr:row>20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D7F499-D601-43FB-9131-79129EE7E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0</xdr:rowOff>
    </xdr:from>
    <xdr:to>
      <xdr:col>14</xdr:col>
      <xdr:colOff>523875</xdr:colOff>
      <xdr:row>16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354B3-D891-4DD9-906A-299D3CDBC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0</xdr:rowOff>
    </xdr:from>
    <xdr:to>
      <xdr:col>14</xdr:col>
      <xdr:colOff>209550</xdr:colOff>
      <xdr:row>21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07C55D-6DF5-4D6E-9038-57B248E7D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4</xdr:row>
      <xdr:rowOff>4761</xdr:rowOff>
    </xdr:from>
    <xdr:to>
      <xdr:col>13</xdr:col>
      <xdr:colOff>219075</xdr:colOff>
      <xdr:row>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F2B63A-3EF4-4123-AF18-97D63A435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590549</xdr:colOff>
      <xdr:row>3</xdr:row>
      <xdr:rowOff>190499</xdr:rowOff>
    </xdr:from>
    <xdr:to>
      <xdr:col>14</xdr:col>
      <xdr:colOff>428624</xdr:colOff>
      <xdr:row>47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1A5134-22B5-4A6C-B8F5-64CCFCC05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4</xdr:row>
      <xdr:rowOff>185737</xdr:rowOff>
    </xdr:from>
    <xdr:to>
      <xdr:col>7</xdr:col>
      <xdr:colOff>2466974</xdr:colOff>
      <xdr:row>21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877C95-B99B-4A54-BBC9-E0550E973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6</xdr:row>
      <xdr:rowOff>0</xdr:rowOff>
    </xdr:from>
    <xdr:to>
      <xdr:col>16</xdr:col>
      <xdr:colOff>247650</xdr:colOff>
      <xdr:row>27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2A1DA1-0B11-4A1C-B325-FA5906062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2</xdr:row>
      <xdr:rowOff>173356</xdr:rowOff>
    </xdr:from>
    <xdr:to>
      <xdr:col>20</xdr:col>
      <xdr:colOff>601980</xdr:colOff>
      <xdr:row>26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4CA5DB-E3E6-404E-9E00-138CB767C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9526</xdr:rowOff>
    </xdr:from>
    <xdr:to>
      <xdr:col>20</xdr:col>
      <xdr:colOff>1200</xdr:colOff>
      <xdr:row>28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ECBD66-33DA-4824-A407-C90D366BF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3</xdr:row>
      <xdr:rowOff>180975</xdr:rowOff>
    </xdr:from>
    <xdr:to>
      <xdr:col>12</xdr:col>
      <xdr:colOff>66675</xdr:colOff>
      <xdr:row>42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178B30-3131-4ACD-A3B4-EE36515BE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</xdr:colOff>
      <xdr:row>3</xdr:row>
      <xdr:rowOff>0</xdr:rowOff>
    </xdr:from>
    <xdr:to>
      <xdr:col>17</xdr:col>
      <xdr:colOff>19050</xdr:colOff>
      <xdr:row>23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97461F-8C1C-47C6-94A4-3DA2CE96F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0.85147</cdr:x>
      <cdr:y>0.43962</cdr:y>
    </cdr:from>
    <cdr:to>
      <cdr:x>0.93876</cdr:x>
      <cdr:y>0.49434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C9D4509-C166-1831-3791-3161049420F6}"/>
            </a:ext>
          </a:extLst>
        </cdr:cNvPr>
        <cdr:cNvSpPr txBox="1"/>
      </cdr:nvSpPr>
      <cdr:spPr>
        <a:xfrm xmlns:a="http://schemas.openxmlformats.org/drawingml/2006/main">
          <a:off x="6224587" y="2219312"/>
          <a:ext cx="638175" cy="2762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- 4,5%</a:t>
          </a:r>
        </a:p>
      </cdr:txBody>
    </cdr:sp>
  </cdr:relSizeAnchor>
  <cdr:relSizeAnchor xmlns:cdr="http://schemas.openxmlformats.org/drawingml/2006/chartDrawing">
    <cdr:from>
      <cdr:x>0.84625</cdr:x>
      <cdr:y>0.68302</cdr:y>
    </cdr:from>
    <cdr:to>
      <cdr:x>0.93616</cdr:x>
      <cdr:y>0.73396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DB8E6DB-BBF6-7F5F-FD2D-AFD295F152A2}"/>
            </a:ext>
          </a:extLst>
        </cdr:cNvPr>
        <cdr:cNvSpPr txBox="1"/>
      </cdr:nvSpPr>
      <cdr:spPr>
        <a:xfrm xmlns:a="http://schemas.openxmlformats.org/drawingml/2006/main">
          <a:off x="6186458" y="3448056"/>
          <a:ext cx="657255" cy="2571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-</a:t>
          </a:r>
          <a:r>
            <a:rPr lang="en-GB" sz="1100" baseline="0"/>
            <a:t> 3,4%</a:t>
          </a:r>
        </a:p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0.85016</cdr:x>
      <cdr:y>0.79245</cdr:y>
    </cdr:from>
    <cdr:to>
      <cdr:x>0.92573</cdr:x>
      <cdr:y>0.83774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868FBA1-851E-D636-53F1-8E86FC9EA31C}"/>
            </a:ext>
          </a:extLst>
        </cdr:cNvPr>
        <cdr:cNvSpPr txBox="1"/>
      </cdr:nvSpPr>
      <cdr:spPr>
        <a:xfrm xmlns:a="http://schemas.openxmlformats.org/drawingml/2006/main">
          <a:off x="6215041" y="4000486"/>
          <a:ext cx="552471" cy="2286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- 5,0</a:t>
          </a:r>
          <a:r>
            <a:rPr lang="en-GB" sz="1100" baseline="0"/>
            <a:t>%</a:t>
          </a:r>
          <a:endParaRPr lang="en-GB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4</xdr:row>
      <xdr:rowOff>14287</xdr:rowOff>
    </xdr:from>
    <xdr:to>
      <xdr:col>11</xdr:col>
      <xdr:colOff>309562</xdr:colOff>
      <xdr:row>18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C9AE45-F8B2-43E5-B418-E07FC4FA7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skningsradet.sharepoint.com/sites/Indikatorrapporten-Redaksjonskomiteen/Shared%20Documents/Redaksjonskomiteen/2025/Tallgrunnlag/Kapittel%206/Figurfil%20kapittel%206.xlsx" TargetMode="External"/><Relationship Id="rId1" Type="http://schemas.openxmlformats.org/officeDocument/2006/relationships/externalLinkPath" Target="/sites/Indikatorrapporten-Redaksjonskomiteen/Shared%20Documents/Redaksjonskomiteen/2025/Tallgrunnlag/Kapittel%206/Figurfil%20kapittel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Prosjektarkiv\Kartlegging%20av%20milj&#248;%20og%20klima%202014\Data\Data-polar-16ok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rforskn\2011\Rapporten\Forskerd&#248;gn%202010%202006%20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 6.1a"/>
      <sheetName val="Fig 6.1b"/>
      <sheetName val="Fig 6.1c"/>
      <sheetName val="Fig 6.1d"/>
      <sheetName val="Fig 6.1e"/>
      <sheetName val="Fig 6.2a"/>
      <sheetName val="Fig 6.2b"/>
      <sheetName val="Fig 6.2c"/>
      <sheetName val="Fig 6.2d"/>
      <sheetName val="Fig 6.2e"/>
      <sheetName val="Fig 6.3a"/>
      <sheetName val="Fig 6.3b"/>
      <sheetName val="FIg 6.3c"/>
      <sheetName val="Tab 6.3a"/>
      <sheetName val="Fig6.3d"/>
      <sheetName val="Fig 6.3.e"/>
      <sheetName val="Fig6.3f"/>
      <sheetName val="Fig6.3g"/>
      <sheetName val="Fig6.3h"/>
    </sheetNames>
    <sheetDataSet>
      <sheetData sheetId="0">
        <row r="1">
          <cell r="B1" t="str">
            <v>Relativ siteringsindeks</v>
          </cell>
        </row>
        <row r="2">
          <cell r="A2" t="str">
            <v>Russland</v>
          </cell>
          <cell r="B2">
            <v>45.375693049999995</v>
          </cell>
        </row>
        <row r="3">
          <cell r="A3" t="str">
            <v>Indonesia</v>
          </cell>
          <cell r="B3">
            <v>57.729983949999998</v>
          </cell>
        </row>
        <row r="4">
          <cell r="A4" t="str">
            <v>Mexico</v>
          </cell>
          <cell r="B4">
            <v>58.893044950000004</v>
          </cell>
        </row>
        <row r="5">
          <cell r="A5" t="str">
            <v>Brasil</v>
          </cell>
          <cell r="B5">
            <v>59.517468600000001</v>
          </cell>
        </row>
        <row r="6">
          <cell r="A6" t="str">
            <v>Japan</v>
          </cell>
          <cell r="B6">
            <v>71.323529049999991</v>
          </cell>
        </row>
        <row r="7">
          <cell r="A7" t="str">
            <v>Tyrkia</v>
          </cell>
          <cell r="B7">
            <v>73.087505312609508</v>
          </cell>
        </row>
        <row r="8">
          <cell r="A8" t="str">
            <v>Polen</v>
          </cell>
          <cell r="B8">
            <v>74.001599200000001</v>
          </cell>
        </row>
        <row r="9">
          <cell r="A9" t="str">
            <v>India</v>
          </cell>
          <cell r="B9">
            <v>76.402742399999994</v>
          </cell>
        </row>
        <row r="10">
          <cell r="A10" t="str">
            <v>Romania</v>
          </cell>
          <cell r="B10">
            <v>79.542177249999995</v>
          </cell>
        </row>
        <row r="11">
          <cell r="A11" t="str">
            <v>Thailand</v>
          </cell>
          <cell r="B11">
            <v>83.682047100000005</v>
          </cell>
        </row>
        <row r="12">
          <cell r="A12" t="str">
            <v>Tsjekkia</v>
          </cell>
          <cell r="B12">
            <v>86.087323450000014</v>
          </cell>
        </row>
        <row r="13">
          <cell r="A13" t="str">
            <v>Iran</v>
          </cell>
          <cell r="B13">
            <v>87.116323850000015</v>
          </cell>
        </row>
        <row r="14">
          <cell r="A14" t="str">
            <v>Malaysia</v>
          </cell>
          <cell r="B14">
            <v>89.794079049999993</v>
          </cell>
        </row>
        <row r="15">
          <cell r="A15" t="str">
            <v>Portugal</v>
          </cell>
          <cell r="B15">
            <v>89.925753850000007</v>
          </cell>
        </row>
        <row r="16">
          <cell r="A16" t="str">
            <v>Sør-Afrika</v>
          </cell>
          <cell r="B16">
            <v>90.046273299999996</v>
          </cell>
        </row>
        <row r="17">
          <cell r="A17" t="str">
            <v>Sør-Korea</v>
          </cell>
          <cell r="B17">
            <v>90.145936300000002</v>
          </cell>
        </row>
        <row r="18">
          <cell r="A18" t="str">
            <v>Spania</v>
          </cell>
          <cell r="B18">
            <v>94.469804749999994</v>
          </cell>
        </row>
        <row r="19">
          <cell r="A19" t="str">
            <v>Frankrike</v>
          </cell>
          <cell r="B19">
            <v>95.819620849999993</v>
          </cell>
        </row>
        <row r="20">
          <cell r="A20" t="str">
            <v>Hellas</v>
          </cell>
          <cell r="B20">
            <v>95.858963399999993</v>
          </cell>
        </row>
        <row r="21">
          <cell r="A21" t="str">
            <v>Israel</v>
          </cell>
          <cell r="B21">
            <v>101.4368041</v>
          </cell>
        </row>
        <row r="22">
          <cell r="A22" t="str">
            <v>Italia</v>
          </cell>
          <cell r="B22">
            <v>105.91423085</v>
          </cell>
        </row>
        <row r="23">
          <cell r="A23" t="str">
            <v>Tyskland</v>
          </cell>
          <cell r="B23">
            <v>106.63538454999998</v>
          </cell>
        </row>
        <row r="24">
          <cell r="A24" t="str">
            <v>Canada</v>
          </cell>
          <cell r="B24">
            <v>107.72014224999999</v>
          </cell>
        </row>
        <row r="25">
          <cell r="A25" t="str">
            <v>Egypt</v>
          </cell>
          <cell r="B25">
            <v>108.21878840000001</v>
          </cell>
        </row>
        <row r="26">
          <cell r="A26" t="str">
            <v>Saudi Arabia</v>
          </cell>
          <cell r="B26">
            <v>109.19826980000001</v>
          </cell>
        </row>
        <row r="27">
          <cell r="A27" t="str">
            <v>Østerrike</v>
          </cell>
          <cell r="B27">
            <v>110.29363349999998</v>
          </cell>
        </row>
        <row r="28">
          <cell r="A28" t="str">
            <v>USA</v>
          </cell>
          <cell r="B28">
            <v>111.54169760000001</v>
          </cell>
        </row>
        <row r="29">
          <cell r="A29" t="str">
            <v>Kina</v>
          </cell>
          <cell r="B29">
            <v>112.63275515000002</v>
          </cell>
        </row>
        <row r="30">
          <cell r="A30" t="str">
            <v>Pakistan</v>
          </cell>
          <cell r="B30">
            <v>113.45283809999999</v>
          </cell>
        </row>
        <row r="31">
          <cell r="A31" t="str">
            <v>Norge</v>
          </cell>
          <cell r="B31">
            <v>118.08635615</v>
          </cell>
        </row>
        <row r="32">
          <cell r="A32" t="str">
            <v>Finland</v>
          </cell>
          <cell r="B32">
            <v>121.35830969999999</v>
          </cell>
        </row>
        <row r="33">
          <cell r="A33" t="str">
            <v>Belgia</v>
          </cell>
          <cell r="B33">
            <v>121.6073006</v>
          </cell>
        </row>
        <row r="34">
          <cell r="A34" t="str">
            <v>Sverige</v>
          </cell>
          <cell r="B34">
            <v>123.42694585000001</v>
          </cell>
        </row>
        <row r="35">
          <cell r="A35" t="str">
            <v>Australia</v>
          </cell>
          <cell r="B35">
            <v>123.836444</v>
          </cell>
        </row>
        <row r="36">
          <cell r="A36" t="str">
            <v>Danmark</v>
          </cell>
          <cell r="B36">
            <v>128.76342119999998</v>
          </cell>
        </row>
        <row r="37">
          <cell r="A37" t="str">
            <v>Storbritannia</v>
          </cell>
          <cell r="B37">
            <v>129.73553533186549</v>
          </cell>
        </row>
        <row r="38">
          <cell r="A38" t="str">
            <v>Sveits</v>
          </cell>
          <cell r="B38">
            <v>131.67180895000001</v>
          </cell>
        </row>
        <row r="39">
          <cell r="A39" t="str">
            <v>Nederland</v>
          </cell>
          <cell r="B39">
            <v>132.10785145</v>
          </cell>
        </row>
        <row r="40">
          <cell r="A40" t="str">
            <v>Singapore</v>
          </cell>
          <cell r="B40">
            <v>148.0989491</v>
          </cell>
        </row>
      </sheetData>
      <sheetData sheetId="1">
        <row r="1">
          <cell r="C1" t="str">
            <v>Antall artikkelbidrag 1-prosentil (Kina og USA vises ikke)</v>
          </cell>
          <cell r="D1" t="str">
            <v>Andel 1 prosentil</v>
          </cell>
        </row>
        <row r="2">
          <cell r="B2" t="str">
            <v>Singapore</v>
          </cell>
          <cell r="C2">
            <v>839.43261326528591</v>
          </cell>
          <cell r="D2">
            <v>2.0397248061321378E-2</v>
          </cell>
        </row>
        <row r="3">
          <cell r="B3" t="str">
            <v>Sveits</v>
          </cell>
          <cell r="C3">
            <v>1388.1927693234343</v>
          </cell>
          <cell r="D3">
            <v>1.6239799988699549E-2</v>
          </cell>
        </row>
        <row r="4">
          <cell r="B4" t="str">
            <v>Storbritannia</v>
          </cell>
          <cell r="C4">
            <v>6224.7278376487548</v>
          </cell>
          <cell r="D4">
            <v>1.5577661009325974E-2</v>
          </cell>
        </row>
        <row r="5">
          <cell r="B5" t="str">
            <v>Nederland</v>
          </cell>
          <cell r="C5">
            <v>1819.9849620741966</v>
          </cell>
          <cell r="D5">
            <v>1.5416795998034376E-2</v>
          </cell>
        </row>
        <row r="6">
          <cell r="B6" t="str">
            <v>Danmark</v>
          </cell>
          <cell r="C6">
            <v>815.83350328244057</v>
          </cell>
          <cell r="D6">
            <v>1.4548772796886955E-2</v>
          </cell>
        </row>
        <row r="7">
          <cell r="B7" t="str">
            <v>Australia</v>
          </cell>
          <cell r="C7">
            <v>3010.7675474349721</v>
          </cell>
          <cell r="D7">
            <v>1.393275145811205E-2</v>
          </cell>
        </row>
        <row r="8">
          <cell r="B8" t="str">
            <v>Sverige</v>
          </cell>
          <cell r="C8">
            <v>1076.1365117746232</v>
          </cell>
          <cell r="D8">
            <v>1.3459850593681356E-2</v>
          </cell>
        </row>
        <row r="9">
          <cell r="B9" t="str">
            <v>Belgia</v>
          </cell>
          <cell r="C9">
            <v>814.75259876460279</v>
          </cell>
          <cell r="D9">
            <v>1.2915867472320198E-2</v>
          </cell>
        </row>
        <row r="10">
          <cell r="B10" t="str">
            <v>USA</v>
          </cell>
          <cell r="C10">
            <v>17437.056140133645</v>
          </cell>
          <cell r="D10">
            <v>1.2650202854126977E-2</v>
          </cell>
        </row>
        <row r="11">
          <cell r="B11" t="str">
            <v>Finland</v>
          </cell>
          <cell r="C11">
            <v>477.36998751921533</v>
          </cell>
          <cell r="D11">
            <v>1.1657392573271254E-2</v>
          </cell>
        </row>
        <row r="12">
          <cell r="B12" t="str">
            <v>Norge</v>
          </cell>
          <cell r="C12">
            <v>556.11829441371617</v>
          </cell>
          <cell r="D12">
            <v>1.157537444515354E-2</v>
          </cell>
        </row>
        <row r="13">
          <cell r="B13" t="str">
            <v>Kina</v>
          </cell>
          <cell r="C13">
            <v>23687.805383435545</v>
          </cell>
          <cell r="D13">
            <v>1.1538335539312956E-2</v>
          </cell>
        </row>
        <row r="14">
          <cell r="B14" t="str">
            <v>Pakistan</v>
          </cell>
          <cell r="C14">
            <v>825.04302932849669</v>
          </cell>
          <cell r="D14">
            <v>1.1482655631556355E-2</v>
          </cell>
        </row>
        <row r="15">
          <cell r="B15" t="str">
            <v>Canada</v>
          </cell>
          <cell r="C15">
            <v>2573.6998332210815</v>
          </cell>
          <cell r="D15">
            <v>1.1316919944585571E-2</v>
          </cell>
        </row>
        <row r="16">
          <cell r="B16" t="str">
            <v>Østerrike</v>
          </cell>
          <cell r="C16">
            <v>548.25616255929663</v>
          </cell>
          <cell r="D16">
            <v>1.1170933225195627E-2</v>
          </cell>
        </row>
        <row r="17">
          <cell r="B17" t="str">
            <v>Saudi Arabia</v>
          </cell>
          <cell r="C17">
            <v>1123.3562160736108</v>
          </cell>
          <cell r="D17">
            <v>1.104651308979346E-2</v>
          </cell>
        </row>
        <row r="18">
          <cell r="B18" t="str">
            <v>Tyskland</v>
          </cell>
          <cell r="C18">
            <v>3616.9562267901256</v>
          </cell>
          <cell r="D18">
            <v>1.0657610740215897E-2</v>
          </cell>
        </row>
        <row r="19">
          <cell r="B19" t="str">
            <v>Israel</v>
          </cell>
          <cell r="C19">
            <v>500.09976500098441</v>
          </cell>
          <cell r="D19">
            <v>1.0094606345696276E-2</v>
          </cell>
        </row>
        <row r="20">
          <cell r="B20" t="str">
            <v>Egypt</v>
          </cell>
          <cell r="C20">
            <v>702.56788685606023</v>
          </cell>
          <cell r="D20">
            <v>9.3220430191074729E-3</v>
          </cell>
        </row>
        <row r="21">
          <cell r="B21" t="str">
            <v>Frankrike</v>
          </cell>
          <cell r="C21">
            <v>1862.1962970869963</v>
          </cell>
          <cell r="D21">
            <v>9.0735247914982796E-3</v>
          </cell>
        </row>
        <row r="22">
          <cell r="B22" t="str">
            <v>Italia</v>
          </cell>
          <cell r="C22">
            <v>2418.4558127697474</v>
          </cell>
          <cell r="D22">
            <v>8.9215909354271091E-3</v>
          </cell>
        </row>
        <row r="23">
          <cell r="B23" t="str">
            <v>Malaysia</v>
          </cell>
          <cell r="C23">
            <v>495.53721195750649</v>
          </cell>
          <cell r="D23">
            <v>8.082806738285625E-3</v>
          </cell>
        </row>
        <row r="24">
          <cell r="B24" t="str">
            <v>Sør-Afrika</v>
          </cell>
          <cell r="C24">
            <v>458.04020898710792</v>
          </cell>
          <cell r="D24">
            <v>7.9614004031133626E-3</v>
          </cell>
        </row>
        <row r="25">
          <cell r="B25" t="str">
            <v>Hellas</v>
          </cell>
          <cell r="C25">
            <v>340.18359944832162</v>
          </cell>
          <cell r="D25">
            <v>7.8067930309782653E-3</v>
          </cell>
        </row>
        <row r="26">
          <cell r="B26" t="str">
            <v>Spania</v>
          </cell>
          <cell r="C26">
            <v>1754.6574271820627</v>
          </cell>
          <cell r="D26">
            <v>7.5954655207653085E-3</v>
          </cell>
        </row>
        <row r="27">
          <cell r="B27" t="str">
            <v>Tsjekkia</v>
          </cell>
          <cell r="C27">
            <v>293.39183525349301</v>
          </cell>
          <cell r="D27">
            <v>6.7684980388464386E-3</v>
          </cell>
        </row>
        <row r="28">
          <cell r="B28" t="str">
            <v>Portugal</v>
          </cell>
          <cell r="C28">
            <v>405.09161181552474</v>
          </cell>
          <cell r="D28">
            <v>6.6583013579283841E-3</v>
          </cell>
        </row>
        <row r="29">
          <cell r="B29" t="str">
            <v>Sør-Korea</v>
          </cell>
          <cell r="C29">
            <v>1427.0889563567612</v>
          </cell>
          <cell r="D29">
            <v>6.4463213752178295E-3</v>
          </cell>
        </row>
        <row r="30">
          <cell r="B30" t="str">
            <v>Iran</v>
          </cell>
          <cell r="C30">
            <v>1028.9611129555203</v>
          </cell>
          <cell r="D30">
            <v>6.254957275272012E-3</v>
          </cell>
        </row>
        <row r="31">
          <cell r="B31" t="str">
            <v>Romania</v>
          </cell>
          <cell r="C31">
            <v>231.26354556447922</v>
          </cell>
          <cell r="D31">
            <v>6.1843739574949973E-3</v>
          </cell>
        </row>
        <row r="32">
          <cell r="B32" t="str">
            <v>Tyrkia</v>
          </cell>
          <cell r="C32">
            <v>944.91916332513404</v>
          </cell>
          <cell r="D32">
            <v>5.6934052189722886E-3</v>
          </cell>
        </row>
        <row r="33">
          <cell r="B33" t="str">
            <v>Thailand</v>
          </cell>
          <cell r="C33">
            <v>245.57361776046145</v>
          </cell>
          <cell r="D33">
            <v>5.5975448705191987E-3</v>
          </cell>
        </row>
        <row r="34">
          <cell r="B34" t="str">
            <v>India</v>
          </cell>
          <cell r="C34">
            <v>2161.4464077597886</v>
          </cell>
          <cell r="D34">
            <v>4.9832952375085471E-3</v>
          </cell>
        </row>
        <row r="35">
          <cell r="B35" t="str">
            <v>Japan</v>
          </cell>
          <cell r="C35">
            <v>1325.0595340687719</v>
          </cell>
          <cell r="D35">
            <v>4.7569898219650903E-3</v>
          </cell>
        </row>
        <row r="36">
          <cell r="B36" t="str">
            <v>Polen</v>
          </cell>
          <cell r="C36">
            <v>544.63294903055157</v>
          </cell>
          <cell r="D36">
            <v>4.5608119541794062E-3</v>
          </cell>
        </row>
        <row r="37">
          <cell r="B37" t="str">
            <v>Mexico</v>
          </cell>
          <cell r="C37">
            <v>213.33631588884523</v>
          </cell>
          <cell r="D37">
            <v>3.2865871741645019E-3</v>
          </cell>
        </row>
        <row r="38">
          <cell r="B38" t="str">
            <v>Brasil</v>
          </cell>
          <cell r="C38">
            <v>622.61237004787881</v>
          </cell>
          <cell r="D38">
            <v>3.0623045875737553E-3</v>
          </cell>
        </row>
        <row r="39">
          <cell r="B39" t="str">
            <v>Indonesia</v>
          </cell>
          <cell r="C39">
            <v>126.13562992023893</v>
          </cell>
          <cell r="D39">
            <v>2.9040177963614786E-3</v>
          </cell>
        </row>
        <row r="40">
          <cell r="B40" t="str">
            <v>Russland</v>
          </cell>
          <cell r="C40">
            <v>444.32423957492006</v>
          </cell>
          <cell r="D40">
            <v>2.5069039464662166E-3</v>
          </cell>
        </row>
      </sheetData>
      <sheetData sheetId="2">
        <row r="4">
          <cell r="B4" t="str">
            <v>Danmark</v>
          </cell>
          <cell r="C4" t="str">
            <v>Finland</v>
          </cell>
          <cell r="D4" t="str">
            <v>Nederland</v>
          </cell>
          <cell r="E4" t="str">
            <v>Norge</v>
          </cell>
          <cell r="F4" t="str">
            <v>Sverige</v>
          </cell>
          <cell r="G4" t="str">
            <v>Østerrike</v>
          </cell>
          <cell r="H4" t="str">
            <v>Verdensgjennomsnitt</v>
          </cell>
        </row>
        <row r="5">
          <cell r="A5" t="str">
            <v>Teknologi og ingeniørfag</v>
          </cell>
          <cell r="B5">
            <v>-0.25402202231266152</v>
          </cell>
          <cell r="C5">
            <v>-0.19708621446787164</v>
          </cell>
          <cell r="D5">
            <v>-0.33348991819205931</v>
          </cell>
          <cell r="E5">
            <v>-0.19467921001854699</v>
          </cell>
          <cell r="F5">
            <v>-0.25401121505113405</v>
          </cell>
          <cell r="G5">
            <v>-0.26961325427065902</v>
          </cell>
          <cell r="H5">
            <v>0</v>
          </cell>
        </row>
        <row r="6">
          <cell r="A6" t="str">
            <v>Materialvitenskap</v>
          </cell>
          <cell r="B6">
            <v>-0.39297131859611323</v>
          </cell>
          <cell r="C6">
            <v>-0.1745103351548663</v>
          </cell>
          <cell r="D6">
            <v>-0.38131082207721151</v>
          </cell>
          <cell r="E6">
            <v>-0.43828197744831787</v>
          </cell>
          <cell r="F6">
            <v>-0.17019134417770382</v>
          </cell>
          <cell r="G6">
            <v>-0.15124553302408292</v>
          </cell>
          <cell r="H6">
            <v>0</v>
          </cell>
        </row>
        <row r="7">
          <cell r="A7" t="str">
            <v>Matematikk</v>
          </cell>
          <cell r="B7">
            <v>-0.31323167210575825</v>
          </cell>
          <cell r="C7">
            <v>-0.10615816217794063</v>
          </cell>
          <cell r="D7">
            <v>-0.23878229017578409</v>
          </cell>
          <cell r="E7">
            <v>-0.15550805019263914</v>
          </cell>
          <cell r="F7">
            <v>-0.19192965155643432</v>
          </cell>
          <cell r="G7">
            <v>0.17942851046680583</v>
          </cell>
          <cell r="H7">
            <v>0</v>
          </cell>
        </row>
        <row r="8">
          <cell r="A8" t="str">
            <v>Informatikk og informasjonsvitenskap</v>
          </cell>
          <cell r="B8">
            <v>-0.23936135578984816</v>
          </cell>
          <cell r="C8">
            <v>1.0454879316091513E-2</v>
          </cell>
          <cell r="D8">
            <v>-0.21125106010717917</v>
          </cell>
          <cell r="E8">
            <v>-6.3336699949811712E-2</v>
          </cell>
          <cell r="F8">
            <v>-0.19549368338444756</v>
          </cell>
          <cell r="G8">
            <v>-7.6541988890887119E-2</v>
          </cell>
          <cell r="H8">
            <v>0</v>
          </cell>
        </row>
        <row r="9">
          <cell r="A9" t="str">
            <v>Fysikk</v>
          </cell>
          <cell r="B9">
            <v>-0.15514035384815372</v>
          </cell>
          <cell r="C9">
            <v>-5.9199017224093313E-2</v>
          </cell>
          <cell r="D9">
            <v>-0.14431482724915456</v>
          </cell>
          <cell r="E9">
            <v>-0.21908969148816568</v>
          </cell>
          <cell r="F9">
            <v>-6.1832774838758243E-2</v>
          </cell>
          <cell r="G9">
            <v>-2.4972040092657313E-2</v>
          </cell>
          <cell r="H9">
            <v>0</v>
          </cell>
        </row>
        <row r="10">
          <cell r="A10" t="str">
            <v>Kjemi</v>
          </cell>
          <cell r="B10">
            <v>-0.26863275440813833</v>
          </cell>
          <cell r="C10">
            <v>-0.2132420349650368</v>
          </cell>
          <cell r="D10">
            <v>-0.32365309424544825</v>
          </cell>
          <cell r="E10">
            <v>-0.43498271613740913</v>
          </cell>
          <cell r="F10">
            <v>-0.19996340997186798</v>
          </cell>
          <cell r="G10">
            <v>-0.132145961976876</v>
          </cell>
          <cell r="H10">
            <v>0</v>
          </cell>
        </row>
        <row r="11">
          <cell r="A11" t="str">
            <v>Geovitenskap</v>
          </cell>
          <cell r="B11">
            <v>4.9689325938274666E-2</v>
          </cell>
          <cell r="C11">
            <v>7.6063168176683932E-2</v>
          </cell>
          <cell r="D11">
            <v>-2.3065798876197273E-2</v>
          </cell>
          <cell r="E11">
            <v>0.25509463511191016</v>
          </cell>
          <cell r="F11">
            <v>1.4397177214186241E-2</v>
          </cell>
          <cell r="G11">
            <v>2.7083093123945402E-2</v>
          </cell>
          <cell r="H11">
            <v>0</v>
          </cell>
        </row>
        <row r="12">
          <cell r="A12" t="str">
            <v>Biologi</v>
          </cell>
          <cell r="B12">
            <v>0.19194118270664395</v>
          </cell>
          <cell r="C12">
            <v>0.22489134252165627</v>
          </cell>
          <cell r="D12">
            <v>9.4013701371884945E-2</v>
          </cell>
          <cell r="E12">
            <v>0.32740551549530034</v>
          </cell>
          <cell r="F12">
            <v>0.155046346772064</v>
          </cell>
          <cell r="G12">
            <v>0.21141714921165411</v>
          </cell>
          <cell r="H12">
            <v>0</v>
          </cell>
        </row>
        <row r="13">
          <cell r="A13" t="str">
            <v>Landbruk, fiskeri og skogbruk</v>
          </cell>
          <cell r="B13">
            <v>2.5659234106635401E-2</v>
          </cell>
          <cell r="C13">
            <v>-0.10811781965990308</v>
          </cell>
          <cell r="D13">
            <v>-0.11183567091173932</v>
          </cell>
          <cell r="E13">
            <v>-5.317416694214417E-2</v>
          </cell>
          <cell r="F13">
            <v>-0.12362292749395445</v>
          </cell>
          <cell r="G13">
            <v>-6.52483035640221E-2</v>
          </cell>
          <cell r="H13">
            <v>0</v>
          </cell>
        </row>
        <row r="14">
          <cell r="A14" t="str">
            <v>Biomedisin og molekylær biovitenskap</v>
          </cell>
          <cell r="B14">
            <v>8.1531597989066146E-2</v>
          </cell>
          <cell r="C14">
            <v>-9.0651634686302204E-2</v>
          </cell>
          <cell r="D14">
            <v>3.4454463704101913E-2</v>
          </cell>
          <cell r="E14">
            <v>-0.13501387771044129</v>
          </cell>
          <cell r="F14">
            <v>1.7994677948551665E-2</v>
          </cell>
          <cell r="G14">
            <v>3.3889205852965655E-2</v>
          </cell>
          <cell r="H14">
            <v>0</v>
          </cell>
        </row>
        <row r="15">
          <cell r="A15" t="str">
            <v>Klinisk medisin</v>
          </cell>
          <cell r="B15">
            <v>0.25573664405601942</v>
          </cell>
          <cell r="C15">
            <v>2.4228901158086933E-2</v>
          </cell>
          <cell r="D15">
            <v>0.26698025799648994</v>
          </cell>
          <cell r="E15">
            <v>3.8211809062703599E-2</v>
          </cell>
          <cell r="F15">
            <v>0.17507996599826034</v>
          </cell>
          <cell r="G15">
            <v>0.19082006101486623</v>
          </cell>
          <cell r="H15">
            <v>0</v>
          </cell>
        </row>
        <row r="16">
          <cell r="A16" t="str">
            <v>Helsefag</v>
          </cell>
          <cell r="B16">
            <v>0.24403823501236871</v>
          </cell>
          <cell r="C16">
            <v>0.17592227871450547</v>
          </cell>
          <cell r="D16">
            <v>0.21604692360235417</v>
          </cell>
          <cell r="E16">
            <v>0.29874996493259021</v>
          </cell>
          <cell r="F16">
            <v>0.25726812886764794</v>
          </cell>
          <cell r="G16">
            <v>-5.7365320437450774E-2</v>
          </cell>
          <cell r="H16">
            <v>0</v>
          </cell>
        </row>
        <row r="17">
          <cell r="A17" t="str">
            <v>Psykologi</v>
          </cell>
          <cell r="B17">
            <v>5.2178521601312325E-2</v>
          </cell>
          <cell r="C17">
            <v>0.1840250126612524</v>
          </cell>
          <cell r="D17">
            <v>0.38184925146090909</v>
          </cell>
          <cell r="E17">
            <v>0.32152155018796064</v>
          </cell>
          <cell r="F17">
            <v>9.463103922596329E-2</v>
          </cell>
          <cell r="G17">
            <v>0.10962949313395681</v>
          </cell>
          <cell r="H17">
            <v>0</v>
          </cell>
        </row>
        <row r="18">
          <cell r="A18" t="str">
            <v>Samfunns- og bedriftsøkonomi</v>
          </cell>
          <cell r="B18">
            <v>0.20211996284900705</v>
          </cell>
          <cell r="C18">
            <v>0.33109281863475176</v>
          </cell>
          <cell r="D18">
            <v>0.22596424892457567</v>
          </cell>
          <cell r="E18">
            <v>0.24048923976704265</v>
          </cell>
          <cell r="F18">
            <v>0.15075083722495586</v>
          </cell>
          <cell r="G18">
            <v>0.14744738585330056</v>
          </cell>
          <cell r="H18">
            <v>0</v>
          </cell>
        </row>
        <row r="19">
          <cell r="A19" t="str">
            <v>Samfunnsvitenskap, øvrig</v>
          </cell>
          <cell r="B19">
            <v>7.0380769126947199E-2</v>
          </cell>
          <cell r="C19">
            <v>0.25327530011196447</v>
          </cell>
          <cell r="D19">
            <v>0.20320450658242123</v>
          </cell>
          <cell r="E19">
            <v>0.30334305380482096</v>
          </cell>
          <cell r="F19">
            <v>0.18099243923470201</v>
          </cell>
          <cell r="G19">
            <v>2.0405808779873434E-2</v>
          </cell>
          <cell r="H19">
            <v>0</v>
          </cell>
        </row>
        <row r="20">
          <cell r="A20" t="str">
            <v>Humaniora</v>
          </cell>
          <cell r="B20">
            <v>-7.0749286175719558E-2</v>
          </cell>
          <cell r="C20">
            <v>0.11391230351171899</v>
          </cell>
          <cell r="D20">
            <v>-1.2622574419930855E-3</v>
          </cell>
          <cell r="E20">
            <v>6.4316092891041884E-2</v>
          </cell>
          <cell r="F20">
            <v>-9.1564155537955091E-2</v>
          </cell>
          <cell r="G20">
            <v>1.0247737393453154E-2</v>
          </cell>
          <cell r="H20">
            <v>0</v>
          </cell>
        </row>
      </sheetData>
      <sheetData sheetId="3">
        <row r="1">
          <cell r="B1" t="str">
            <v>Danmark</v>
          </cell>
          <cell r="C1" t="str">
            <v>Finland</v>
          </cell>
          <cell r="D1" t="str">
            <v>Nederland</v>
          </cell>
          <cell r="E1" t="str">
            <v>Norge</v>
          </cell>
          <cell r="F1" t="str">
            <v>Sverige</v>
          </cell>
          <cell r="G1" t="str">
            <v>Østerrike</v>
          </cell>
          <cell r="H1" t="str">
            <v>Verdensgjennomsnitt</v>
          </cell>
        </row>
        <row r="2">
          <cell r="A2" t="str">
            <v>Teknologi og ingeniørfag</v>
          </cell>
          <cell r="B2">
            <v>114.32401143199246</v>
          </cell>
          <cell r="C2">
            <v>110.22052328286536</v>
          </cell>
          <cell r="D2">
            <v>102.3726479639809</v>
          </cell>
          <cell r="E2">
            <v>105.77813507128364</v>
          </cell>
          <cell r="F2">
            <v>106.40283645980388</v>
          </cell>
          <cell r="G2">
            <v>81.411667927763631</v>
          </cell>
          <cell r="H2">
            <v>100</v>
          </cell>
        </row>
        <row r="3">
          <cell r="A3" t="str">
            <v>Materialvitenskap</v>
          </cell>
          <cell r="B3">
            <v>95.985815554819283</v>
          </cell>
          <cell r="C3">
            <v>90.628948783908953</v>
          </cell>
          <cell r="D3">
            <v>102.09443986208527</v>
          </cell>
          <cell r="E3">
            <v>88.190192738376808</v>
          </cell>
          <cell r="F3">
            <v>97.323922993998337</v>
          </cell>
          <cell r="G3">
            <v>76.125287800006816</v>
          </cell>
          <cell r="H3">
            <v>100</v>
          </cell>
        </row>
        <row r="4">
          <cell r="A4" t="str">
            <v>Matematikk</v>
          </cell>
          <cell r="B4">
            <v>87.85039667952627</v>
          </cell>
          <cell r="C4">
            <v>93.187110306479482</v>
          </cell>
          <cell r="D4">
            <v>86.769322285419179</v>
          </cell>
          <cell r="E4">
            <v>98.880291812616576</v>
          </cell>
          <cell r="F4">
            <v>85.001346080471251</v>
          </cell>
          <cell r="G4">
            <v>88.292845458992815</v>
          </cell>
          <cell r="H4">
            <v>100</v>
          </cell>
        </row>
        <row r="5">
          <cell r="A5" t="str">
            <v>Informatikk og informasjonsvitenskap</v>
          </cell>
          <cell r="B5">
            <v>107.08467779658102</v>
          </cell>
          <cell r="C5">
            <v>129.57184213274326</v>
          </cell>
          <cell r="D5">
            <v>106.18581017331866</v>
          </cell>
          <cell r="E5">
            <v>117.3656061550211</v>
          </cell>
          <cell r="F5">
            <v>113.9963131807602</v>
          </cell>
          <cell r="G5">
            <v>92.482997825624764</v>
          </cell>
          <cell r="H5">
            <v>100</v>
          </cell>
        </row>
        <row r="6">
          <cell r="A6" t="str">
            <v>Fysikk</v>
          </cell>
          <cell r="B6">
            <v>124.20591131998134</v>
          </cell>
          <cell r="C6">
            <v>100.34485072830222</v>
          </cell>
          <cell r="D6">
            <v>118.96842565233554</v>
          </cell>
          <cell r="E6">
            <v>89.913155009586902</v>
          </cell>
          <cell r="F6">
            <v>109.76250818164254</v>
          </cell>
          <cell r="G6">
            <v>98.503810001011686</v>
          </cell>
          <cell r="H6">
            <v>100</v>
          </cell>
        </row>
        <row r="7">
          <cell r="A7" t="str">
            <v>Kjemi</v>
          </cell>
          <cell r="B7">
            <v>93.413803075042807</v>
          </cell>
          <cell r="C7">
            <v>92.558125177467858</v>
          </cell>
          <cell r="D7">
            <v>102.75714486493246</v>
          </cell>
          <cell r="E7">
            <v>89.816980441479842</v>
          </cell>
          <cell r="F7">
            <v>100.35288452289217</v>
          </cell>
          <cell r="G7">
            <v>75.555556653274564</v>
          </cell>
          <cell r="H7">
            <v>100</v>
          </cell>
        </row>
        <row r="8">
          <cell r="A8" t="str">
            <v>Geovitenskap</v>
          </cell>
          <cell r="B8">
            <v>114.09456186522797</v>
          </cell>
          <cell r="C8">
            <v>112.37068745218765</v>
          </cell>
          <cell r="D8">
            <v>122.39597864831136</v>
          </cell>
          <cell r="E8">
            <v>106.87755167218538</v>
          </cell>
          <cell r="F8">
            <v>110.91382637580321</v>
          </cell>
          <cell r="G8">
            <v>109.69643899265151</v>
          </cell>
          <cell r="H8">
            <v>100</v>
          </cell>
        </row>
        <row r="9">
          <cell r="A9" t="str">
            <v>Biologi</v>
          </cell>
          <cell r="B9">
            <v>124.16538445374543</v>
          </cell>
          <cell r="C9">
            <v>113.10849742628481</v>
          </cell>
          <cell r="D9">
            <v>123.69321129701592</v>
          </cell>
          <cell r="E9">
            <v>110.60650497827822</v>
          </cell>
          <cell r="F9">
            <v>115.27312372248915</v>
          </cell>
          <cell r="G9">
            <v>105.88511957630557</v>
          </cell>
          <cell r="H9">
            <v>100</v>
          </cell>
        </row>
        <row r="10">
          <cell r="A10" t="str">
            <v>Landbruk, fiskeri og skogbruk</v>
          </cell>
          <cell r="B10">
            <v>115.2143958458159</v>
          </cell>
          <cell r="C10">
            <v>114.21229470642515</v>
          </cell>
          <cell r="D10">
            <v>128.37425329256922</v>
          </cell>
          <cell r="E10">
            <v>113.72220406232181</v>
          </cell>
          <cell r="F10">
            <v>106.41626685998719</v>
          </cell>
          <cell r="G10">
            <v>100.02198254672594</v>
          </cell>
          <cell r="H10">
            <v>100</v>
          </cell>
        </row>
        <row r="11">
          <cell r="A11" t="str">
            <v>Biomedisin og molekylær biovitenskap</v>
          </cell>
          <cell r="B11">
            <v>127.03562765732445</v>
          </cell>
          <cell r="C11">
            <v>122.91280928892074</v>
          </cell>
          <cell r="D11">
            <v>121.18712892108292</v>
          </cell>
          <cell r="E11">
            <v>115.88539498941432</v>
          </cell>
          <cell r="F11">
            <v>121.37138251457374</v>
          </cell>
          <cell r="G11">
            <v>109.06827568459417</v>
          </cell>
          <cell r="H11">
            <v>100</v>
          </cell>
        </row>
        <row r="12">
          <cell r="A12" t="str">
            <v>Klinisk medisin</v>
          </cell>
          <cell r="B12">
            <v>150.59948977693338</v>
          </cell>
          <cell r="C12">
            <v>133.04289732280938</v>
          </cell>
          <cell r="D12">
            <v>155.02585571680606</v>
          </cell>
          <cell r="E12">
            <v>141.6134454869013</v>
          </cell>
          <cell r="F12">
            <v>151.7136973564578</v>
          </cell>
          <cell r="G12">
            <v>131.53539792566184</v>
          </cell>
          <cell r="H12">
            <v>100</v>
          </cell>
        </row>
        <row r="13">
          <cell r="A13" t="str">
            <v>Helsefag</v>
          </cell>
          <cell r="B13">
            <v>105.68662670502384</v>
          </cell>
          <cell r="C13">
            <v>106.61534069471988</v>
          </cell>
          <cell r="D13">
            <v>113.95282213828715</v>
          </cell>
          <cell r="E13">
            <v>108.34984570539075</v>
          </cell>
          <cell r="F13">
            <v>112.20879262707288</v>
          </cell>
          <cell r="G13">
            <v>109.44223280208378</v>
          </cell>
          <cell r="H13">
            <v>100</v>
          </cell>
        </row>
        <row r="14">
          <cell r="A14" t="str">
            <v>Psykologi</v>
          </cell>
          <cell r="B14">
            <v>114.52667612996699</v>
          </cell>
          <cell r="C14">
            <v>125.49525488869932</v>
          </cell>
          <cell r="D14">
            <v>137.36117912462211</v>
          </cell>
          <cell r="E14">
            <v>110.15619126743634</v>
          </cell>
          <cell r="F14">
            <v>119.36745618944471</v>
          </cell>
          <cell r="G14">
            <v>116.05201536520721</v>
          </cell>
          <cell r="H14">
            <v>100</v>
          </cell>
        </row>
        <row r="15">
          <cell r="A15" t="str">
            <v>Samfunns- og bedriftsøkonomi</v>
          </cell>
          <cell r="B15">
            <v>117.85553903288569</v>
          </cell>
          <cell r="C15">
            <v>125.18898643424264</v>
          </cell>
          <cell r="D15">
            <v>125.50493443385106</v>
          </cell>
          <cell r="E15">
            <v>117.20190281240619</v>
          </cell>
          <cell r="F15">
            <v>111.28821955561008</v>
          </cell>
          <cell r="G15">
            <v>117.64247849575409</v>
          </cell>
          <cell r="H15">
            <v>100</v>
          </cell>
        </row>
        <row r="16">
          <cell r="A16" t="str">
            <v>Samfunnsvitenskap, øvrig</v>
          </cell>
          <cell r="B16">
            <v>129.65952110234406</v>
          </cell>
          <cell r="C16">
            <v>130.60963622263591</v>
          </cell>
          <cell r="D16">
            <v>143.71765802951541</v>
          </cell>
          <cell r="E16">
            <v>132.29260706197798</v>
          </cell>
          <cell r="F16">
            <v>126.63246041730672</v>
          </cell>
          <cell r="G16">
            <v>135.9871466132991</v>
          </cell>
          <cell r="H16">
            <v>100</v>
          </cell>
        </row>
      </sheetData>
      <sheetData sheetId="4">
        <row r="1">
          <cell r="G1" t="str">
            <v>Andel internasjonalt samarbeid</v>
          </cell>
        </row>
        <row r="2">
          <cell r="F2" t="str">
            <v>Kina</v>
          </cell>
          <cell r="G2">
            <v>0.19412785710456243</v>
          </cell>
        </row>
        <row r="3">
          <cell r="F3" t="str">
            <v>Russland</v>
          </cell>
          <cell r="G3">
            <v>0.30120226007901779</v>
          </cell>
        </row>
        <row r="4">
          <cell r="F4" t="str">
            <v>India</v>
          </cell>
          <cell r="G4">
            <v>0.30444091697737091</v>
          </cell>
        </row>
        <row r="5">
          <cell r="F5" t="str">
            <v>Tyrkia</v>
          </cell>
          <cell r="G5">
            <v>0.31969687820783771</v>
          </cell>
        </row>
        <row r="6">
          <cell r="F6" t="str">
            <v>Japan</v>
          </cell>
          <cell r="G6">
            <v>0.34800951656247892</v>
          </cell>
        </row>
        <row r="7">
          <cell r="F7" t="str">
            <v>Iran</v>
          </cell>
          <cell r="G7">
            <v>0.36724858452413051</v>
          </cell>
        </row>
        <row r="8">
          <cell r="F8" t="str">
            <v>Sør-Korea</v>
          </cell>
          <cell r="G8">
            <v>0.38423204702274472</v>
          </cell>
        </row>
        <row r="9">
          <cell r="F9" t="str">
            <v>Brasil</v>
          </cell>
          <cell r="G9">
            <v>0.40451234430604982</v>
          </cell>
        </row>
        <row r="10">
          <cell r="F10" t="str">
            <v>USA</v>
          </cell>
          <cell r="G10">
            <v>0.42059155865736125</v>
          </cell>
        </row>
        <row r="11">
          <cell r="F11" t="str">
            <v>Romania</v>
          </cell>
          <cell r="G11">
            <v>0.4400827825622538</v>
          </cell>
        </row>
        <row r="12">
          <cell r="F12" t="str">
            <v>Mexico</v>
          </cell>
          <cell r="G12">
            <v>0.44212796549245148</v>
          </cell>
        </row>
        <row r="13">
          <cell r="F13" t="str">
            <v>Polen</v>
          </cell>
          <cell r="G13">
            <v>0.46493719763880875</v>
          </cell>
        </row>
        <row r="14">
          <cell r="F14" t="str">
            <v>Indonesia</v>
          </cell>
          <cell r="G14">
            <v>0.46556387848522679</v>
          </cell>
        </row>
        <row r="15">
          <cell r="F15" t="str">
            <v>Israel</v>
          </cell>
          <cell r="G15">
            <v>0.52200442010185455</v>
          </cell>
        </row>
        <row r="16">
          <cell r="F16" t="str">
            <v>Thailand</v>
          </cell>
          <cell r="G16">
            <v>0.53437208820788906</v>
          </cell>
        </row>
        <row r="17">
          <cell r="F17" t="str">
            <v>Italia</v>
          </cell>
          <cell r="G17">
            <v>0.5443798570373074</v>
          </cell>
        </row>
        <row r="18">
          <cell r="F18" t="str">
            <v>Spania</v>
          </cell>
          <cell r="G18">
            <v>0.55324132691820715</v>
          </cell>
        </row>
        <row r="19">
          <cell r="F19" t="str">
            <v>Hellas</v>
          </cell>
          <cell r="G19">
            <v>0.56553218475848221</v>
          </cell>
        </row>
        <row r="20">
          <cell r="F20" t="str">
            <v>Portugal</v>
          </cell>
          <cell r="G20">
            <v>0.59987828997413661</v>
          </cell>
        </row>
        <row r="21">
          <cell r="F21" t="str">
            <v>Tyskland</v>
          </cell>
          <cell r="G21">
            <v>0.61016168159702933</v>
          </cell>
        </row>
        <row r="22">
          <cell r="F22" t="str">
            <v>Canada</v>
          </cell>
          <cell r="G22">
            <v>0.61133936733402316</v>
          </cell>
        </row>
        <row r="23">
          <cell r="F23" t="str">
            <v>Australia</v>
          </cell>
          <cell r="G23">
            <v>0.62913574163612662</v>
          </cell>
        </row>
        <row r="24">
          <cell r="F24" t="str">
            <v>Sør-Afrika</v>
          </cell>
          <cell r="G24">
            <v>0.6358767367849103</v>
          </cell>
        </row>
        <row r="25">
          <cell r="F25" t="str">
            <v>Egypt</v>
          </cell>
          <cell r="G25">
            <v>0.64226672099656557</v>
          </cell>
        </row>
        <row r="26">
          <cell r="F26" t="str">
            <v>Tsjekkia</v>
          </cell>
          <cell r="G26">
            <v>0.65079854157037953</v>
          </cell>
        </row>
        <row r="27">
          <cell r="F27" t="str">
            <v>Frankrike</v>
          </cell>
          <cell r="G27">
            <v>0.66197151533487975</v>
          </cell>
        </row>
        <row r="28">
          <cell r="F28" t="str">
            <v>Finland</v>
          </cell>
          <cell r="G28">
            <v>0.68049590003904725</v>
          </cell>
        </row>
        <row r="29">
          <cell r="F29" t="str">
            <v>Storbritannia</v>
          </cell>
          <cell r="G29">
            <v>0.68214848875803591</v>
          </cell>
        </row>
        <row r="30">
          <cell r="F30" t="str">
            <v>Malaysia</v>
          </cell>
          <cell r="G30">
            <v>0.68459821428571432</v>
          </cell>
        </row>
        <row r="31">
          <cell r="F31" t="str">
            <v>Nederland</v>
          </cell>
          <cell r="G31">
            <v>0.6902315194444929</v>
          </cell>
        </row>
        <row r="32">
          <cell r="F32" t="str">
            <v>Norge</v>
          </cell>
          <cell r="G32">
            <v>0.69291604990484246</v>
          </cell>
        </row>
        <row r="33">
          <cell r="F33" t="str">
            <v>Sverige</v>
          </cell>
          <cell r="G33">
            <v>0.70848562679047711</v>
          </cell>
        </row>
        <row r="34">
          <cell r="F34" t="str">
            <v>Danmark</v>
          </cell>
          <cell r="G34">
            <v>0.71308031774051195</v>
          </cell>
        </row>
        <row r="35">
          <cell r="F35" t="str">
            <v>Østerrike</v>
          </cell>
          <cell r="G35">
            <v>0.74305146047096748</v>
          </cell>
        </row>
        <row r="36">
          <cell r="F36" t="str">
            <v>Belgia</v>
          </cell>
          <cell r="G36">
            <v>0.7510022687012462</v>
          </cell>
        </row>
        <row r="37">
          <cell r="F37" t="str">
            <v>Pakistan</v>
          </cell>
          <cell r="G37">
            <v>0.76566500868234388</v>
          </cell>
        </row>
        <row r="38">
          <cell r="F38" t="str">
            <v>Sveits</v>
          </cell>
          <cell r="G38">
            <v>0.77917414721723521</v>
          </cell>
        </row>
        <row r="39">
          <cell r="F39" t="str">
            <v>Singapore</v>
          </cell>
          <cell r="G39">
            <v>0.78819214282557781</v>
          </cell>
        </row>
        <row r="40">
          <cell r="F40" t="str">
            <v>Saudi Arabia</v>
          </cell>
          <cell r="G40">
            <v>0.80103800545281345</v>
          </cell>
        </row>
      </sheetData>
      <sheetData sheetId="5">
        <row r="11">
          <cell r="B11" t="str">
            <v>Helseforetak</v>
          </cell>
          <cell r="C11" t="str">
            <v>Instituttsektor</v>
          </cell>
          <cell r="D11" t="str">
            <v>UoH-sektor</v>
          </cell>
        </row>
        <row r="12">
          <cell r="A12">
            <v>2020</v>
          </cell>
          <cell r="B12">
            <v>4682.26</v>
          </cell>
          <cell r="C12">
            <v>5897.23</v>
          </cell>
          <cell r="D12">
            <v>29737.95</v>
          </cell>
        </row>
        <row r="13">
          <cell r="A13">
            <v>2021</v>
          </cell>
          <cell r="B13">
            <v>5123.75</v>
          </cell>
          <cell r="C13">
            <v>6425.64</v>
          </cell>
          <cell r="D13">
            <v>32058.68</v>
          </cell>
        </row>
        <row r="14">
          <cell r="A14">
            <v>2022</v>
          </cell>
          <cell r="B14">
            <v>4985.0200000000004</v>
          </cell>
          <cell r="C14">
            <v>6135.77</v>
          </cell>
          <cell r="D14">
            <v>29870.52</v>
          </cell>
        </row>
        <row r="15">
          <cell r="A15">
            <v>2023</v>
          </cell>
          <cell r="B15">
            <v>4888.3900000000003</v>
          </cell>
          <cell r="C15">
            <v>6151.88</v>
          </cell>
          <cell r="D15">
            <v>30039.23</v>
          </cell>
        </row>
        <row r="16">
          <cell r="A16">
            <v>2024</v>
          </cell>
          <cell r="B16">
            <v>4643.5055678013714</v>
          </cell>
          <cell r="C16">
            <v>5940.1390261171218</v>
          </cell>
          <cell r="D16">
            <v>28679.102525291371</v>
          </cell>
        </row>
      </sheetData>
      <sheetData sheetId="6">
        <row r="8">
          <cell r="D8" t="str">
            <v>Nivå 1</v>
          </cell>
          <cell r="E8" t="str">
            <v>Nivå 2</v>
          </cell>
        </row>
        <row r="9">
          <cell r="C9">
            <v>2019</v>
          </cell>
          <cell r="D9">
            <v>114.38641950404127</v>
          </cell>
          <cell r="E9">
            <v>195.62172816271976</v>
          </cell>
        </row>
        <row r="10">
          <cell r="C10">
            <v>2020</v>
          </cell>
          <cell r="D10">
            <v>109.4161055674082</v>
          </cell>
          <cell r="E10">
            <v>183.9803901370575</v>
          </cell>
        </row>
        <row r="11">
          <cell r="C11">
            <v>2021</v>
          </cell>
          <cell r="D11">
            <v>103.12724337048871</v>
          </cell>
          <cell r="E11">
            <v>204.36185248988633</v>
          </cell>
        </row>
        <row r="12">
          <cell r="C12">
            <v>2022</v>
          </cell>
          <cell r="D12">
            <v>105.17108531590785</v>
          </cell>
          <cell r="E12">
            <v>193.55810130270248</v>
          </cell>
        </row>
        <row r="13">
          <cell r="C13">
            <v>2023</v>
          </cell>
          <cell r="D13">
            <v>104.52539649118484</v>
          </cell>
          <cell r="E13">
            <v>175.04069388817376</v>
          </cell>
        </row>
      </sheetData>
      <sheetData sheetId="7">
        <row r="3">
          <cell r="C3" t="str">
            <v>Andel</v>
          </cell>
        </row>
        <row r="4">
          <cell r="B4" t="str">
            <v>Diamant</v>
          </cell>
          <cell r="C4">
            <v>6.2E-2</v>
          </cell>
        </row>
        <row r="5">
          <cell r="B5" t="str">
            <v>Gull</v>
          </cell>
          <cell r="C5">
            <v>0.32300000000000001</v>
          </cell>
        </row>
        <row r="6">
          <cell r="B6" t="str">
            <v>Hybrid</v>
          </cell>
          <cell r="C6">
            <v>0.151</v>
          </cell>
        </row>
        <row r="7">
          <cell r="B7" t="str">
            <v>Hybrid - avtale</v>
          </cell>
          <cell r="C7">
            <v>0.20399999999999999</v>
          </cell>
        </row>
        <row r="8">
          <cell r="B8" t="str">
            <v>Grønn</v>
          </cell>
          <cell r="C8">
            <v>7.1999999999999995E-2</v>
          </cell>
        </row>
        <row r="9">
          <cell r="B9" t="str">
            <v>Deponert</v>
          </cell>
          <cell r="C9">
            <v>4.9000000000000002E-2</v>
          </cell>
        </row>
        <row r="10">
          <cell r="B10" t="str">
            <v>Lukket</v>
          </cell>
          <cell r="C10">
            <v>0.13800000000000001</v>
          </cell>
        </row>
      </sheetData>
      <sheetData sheetId="8">
        <row r="9">
          <cell r="B9" t="str">
            <v>diamant</v>
          </cell>
          <cell r="C9" t="str">
            <v>gull</v>
          </cell>
          <cell r="D9" t="str">
            <v>hybrid</v>
          </cell>
          <cell r="E9" t="str">
            <v>hybrid_avtale</v>
          </cell>
          <cell r="F9" t="str">
            <v>grønn</v>
          </cell>
          <cell r="G9" t="str">
            <v>deponert</v>
          </cell>
          <cell r="H9" t="str">
            <v>lukket</v>
          </cell>
        </row>
        <row r="10">
          <cell r="A10">
            <v>2013</v>
          </cell>
          <cell r="B10">
            <v>513</v>
          </cell>
          <cell r="C10">
            <v>2154</v>
          </cell>
          <cell r="D10">
            <v>837</v>
          </cell>
          <cell r="E10">
            <v>0</v>
          </cell>
          <cell r="F10">
            <v>2527</v>
          </cell>
          <cell r="G10">
            <v>296</v>
          </cell>
          <cell r="H10">
            <v>10150</v>
          </cell>
        </row>
        <row r="11">
          <cell r="A11">
            <v>2014</v>
          </cell>
          <cell r="B11">
            <v>725</v>
          </cell>
          <cell r="C11">
            <v>2696</v>
          </cell>
          <cell r="D11">
            <v>1162</v>
          </cell>
          <cell r="E11">
            <v>0</v>
          </cell>
          <cell r="F11">
            <v>2922</v>
          </cell>
          <cell r="G11">
            <v>352</v>
          </cell>
          <cell r="H11">
            <v>9461</v>
          </cell>
        </row>
        <row r="12">
          <cell r="A12">
            <v>2015</v>
          </cell>
          <cell r="B12">
            <v>754</v>
          </cell>
          <cell r="C12">
            <v>3094</v>
          </cell>
          <cell r="D12">
            <v>1312</v>
          </cell>
          <cell r="E12">
            <v>0</v>
          </cell>
          <cell r="F12">
            <v>3145</v>
          </cell>
          <cell r="G12">
            <v>340</v>
          </cell>
          <cell r="H12">
            <v>9412</v>
          </cell>
        </row>
        <row r="13">
          <cell r="A13">
            <v>2016</v>
          </cell>
          <cell r="B13">
            <v>958</v>
          </cell>
          <cell r="C13">
            <v>3645</v>
          </cell>
          <cell r="D13">
            <v>1483</v>
          </cell>
          <cell r="E13">
            <v>0</v>
          </cell>
          <cell r="F13">
            <v>3760</v>
          </cell>
          <cell r="G13">
            <v>575</v>
          </cell>
          <cell r="H13">
            <v>8833</v>
          </cell>
        </row>
        <row r="14">
          <cell r="A14">
            <v>2017</v>
          </cell>
          <cell r="B14">
            <v>1119</v>
          </cell>
          <cell r="C14">
            <v>4294</v>
          </cell>
          <cell r="D14">
            <v>1641</v>
          </cell>
          <cell r="E14">
            <v>0</v>
          </cell>
          <cell r="F14">
            <v>5581</v>
          </cell>
          <cell r="G14">
            <v>942</v>
          </cell>
          <cell r="H14">
            <v>6798</v>
          </cell>
        </row>
        <row r="15">
          <cell r="A15">
            <v>2018</v>
          </cell>
          <cell r="B15">
            <v>1299</v>
          </cell>
          <cell r="C15">
            <v>4492</v>
          </cell>
          <cell r="D15">
            <v>1960</v>
          </cell>
          <cell r="E15">
            <v>0</v>
          </cell>
          <cell r="F15">
            <v>6595</v>
          </cell>
          <cell r="G15">
            <v>1451</v>
          </cell>
          <cell r="H15">
            <v>5656</v>
          </cell>
        </row>
        <row r="16">
          <cell r="A16">
            <v>2019</v>
          </cell>
          <cell r="B16">
            <v>1359</v>
          </cell>
          <cell r="C16">
            <v>5639</v>
          </cell>
          <cell r="D16">
            <v>2131</v>
          </cell>
          <cell r="E16">
            <v>1234</v>
          </cell>
          <cell r="F16">
            <v>6344</v>
          </cell>
          <cell r="G16">
            <v>1821</v>
          </cell>
          <cell r="H16">
            <v>4246</v>
          </cell>
        </row>
        <row r="17">
          <cell r="A17">
            <v>2020</v>
          </cell>
          <cell r="B17">
            <v>1488</v>
          </cell>
          <cell r="C17">
            <v>6656</v>
          </cell>
          <cell r="D17">
            <v>2402</v>
          </cell>
          <cell r="E17">
            <v>3819</v>
          </cell>
          <cell r="F17">
            <v>4707</v>
          </cell>
          <cell r="G17">
            <v>1669</v>
          </cell>
          <cell r="H17">
            <v>3738</v>
          </cell>
        </row>
        <row r="18">
          <cell r="A18">
            <v>2021</v>
          </cell>
          <cell r="B18">
            <v>1543</v>
          </cell>
          <cell r="C18">
            <v>8095</v>
          </cell>
          <cell r="D18">
            <v>3195</v>
          </cell>
          <cell r="E18">
            <v>4634</v>
          </cell>
          <cell r="F18">
            <v>4202</v>
          </cell>
          <cell r="G18">
            <v>1565</v>
          </cell>
          <cell r="H18">
            <v>3603</v>
          </cell>
        </row>
        <row r="19">
          <cell r="A19">
            <v>2022</v>
          </cell>
          <cell r="B19">
            <v>1463</v>
          </cell>
          <cell r="C19">
            <v>8266</v>
          </cell>
          <cell r="D19">
            <v>3365</v>
          </cell>
          <cell r="E19">
            <v>4415</v>
          </cell>
          <cell r="F19">
            <v>3330</v>
          </cell>
          <cell r="G19">
            <v>1231</v>
          </cell>
          <cell r="H19">
            <v>3294</v>
          </cell>
        </row>
        <row r="20">
          <cell r="A20">
            <v>2023</v>
          </cell>
          <cell r="B20">
            <v>1592</v>
          </cell>
          <cell r="C20">
            <v>8230</v>
          </cell>
          <cell r="D20">
            <v>3818</v>
          </cell>
          <cell r="E20">
            <v>4829</v>
          </cell>
          <cell r="F20">
            <v>2597</v>
          </cell>
          <cell r="G20">
            <v>1244</v>
          </cell>
          <cell r="H20">
            <v>3018</v>
          </cell>
        </row>
        <row r="21">
          <cell r="A21">
            <v>2024</v>
          </cell>
          <cell r="B21">
            <v>1565</v>
          </cell>
          <cell r="C21">
            <v>8109</v>
          </cell>
          <cell r="D21">
            <v>3781</v>
          </cell>
          <cell r="E21">
            <v>5119</v>
          </cell>
          <cell r="F21">
            <v>1816</v>
          </cell>
          <cell r="G21">
            <v>1240</v>
          </cell>
          <cell r="H21">
            <v>3476</v>
          </cell>
        </row>
      </sheetData>
      <sheetData sheetId="9">
        <row r="4">
          <cell r="B4" t="str">
            <v>Publikasjoner i diamanttidskrift</v>
          </cell>
          <cell r="C4" t="str">
            <v>Publikasjoner med publiseringsavgift</v>
          </cell>
          <cell r="D4" t="str">
            <v>Publikasjoner uten publiseringsavgift - abonnementsbasert</v>
          </cell>
          <cell r="E4" t="str">
            <v>Publikasjoner uten publiseringsavgift - hybridavtale</v>
          </cell>
        </row>
        <row r="5">
          <cell r="A5">
            <v>2013</v>
          </cell>
          <cell r="B5">
            <v>513</v>
          </cell>
          <cell r="C5">
            <v>2991</v>
          </cell>
          <cell r="D5">
            <v>12973</v>
          </cell>
          <cell r="E5">
            <v>0</v>
          </cell>
        </row>
        <row r="6">
          <cell r="A6">
            <v>2014</v>
          </cell>
          <cell r="B6">
            <v>725</v>
          </cell>
          <cell r="C6">
            <v>3858</v>
          </cell>
          <cell r="D6">
            <v>12735</v>
          </cell>
          <cell r="E6">
            <v>0</v>
          </cell>
        </row>
        <row r="7">
          <cell r="A7">
            <v>2015</v>
          </cell>
          <cell r="B7">
            <v>754</v>
          </cell>
          <cell r="C7">
            <v>4406</v>
          </cell>
          <cell r="D7">
            <v>12897</v>
          </cell>
          <cell r="E7">
            <v>0</v>
          </cell>
        </row>
        <row r="8">
          <cell r="A8">
            <v>2016</v>
          </cell>
          <cell r="B8">
            <v>958</v>
          </cell>
          <cell r="C8">
            <v>5128</v>
          </cell>
          <cell r="D8">
            <v>13168</v>
          </cell>
          <cell r="E8">
            <v>0</v>
          </cell>
        </row>
        <row r="9">
          <cell r="A9">
            <v>2017</v>
          </cell>
          <cell r="B9">
            <v>1119</v>
          </cell>
          <cell r="C9">
            <v>5935</v>
          </cell>
          <cell r="D9">
            <v>13321</v>
          </cell>
          <cell r="E9">
            <v>0</v>
          </cell>
        </row>
        <row r="10">
          <cell r="A10">
            <v>2018</v>
          </cell>
          <cell r="B10">
            <v>1299</v>
          </cell>
          <cell r="C10">
            <v>6452</v>
          </cell>
          <cell r="D10">
            <v>13702</v>
          </cell>
          <cell r="E10">
            <v>0</v>
          </cell>
        </row>
        <row r="11">
          <cell r="A11">
            <v>2019</v>
          </cell>
          <cell r="B11">
            <v>1359</v>
          </cell>
          <cell r="C11">
            <v>7770</v>
          </cell>
          <cell r="D11">
            <v>12411</v>
          </cell>
          <cell r="E11">
            <v>1234</v>
          </cell>
        </row>
        <row r="12">
          <cell r="A12">
            <v>2020</v>
          </cell>
          <cell r="B12">
            <v>1488</v>
          </cell>
          <cell r="C12">
            <v>9058</v>
          </cell>
          <cell r="D12">
            <v>10114</v>
          </cell>
          <cell r="E12">
            <v>3819</v>
          </cell>
        </row>
        <row r="13">
          <cell r="A13">
            <v>2021</v>
          </cell>
          <cell r="B13">
            <v>1543</v>
          </cell>
          <cell r="C13">
            <v>11290</v>
          </cell>
          <cell r="D13">
            <v>9370</v>
          </cell>
          <cell r="E13">
            <v>4634</v>
          </cell>
        </row>
        <row r="14">
          <cell r="A14">
            <v>2022</v>
          </cell>
          <cell r="B14">
            <v>1463</v>
          </cell>
          <cell r="C14">
            <v>11631</v>
          </cell>
          <cell r="D14">
            <v>7855</v>
          </cell>
          <cell r="E14">
            <v>4415</v>
          </cell>
        </row>
        <row r="15">
          <cell r="A15">
            <v>2023</v>
          </cell>
          <cell r="B15">
            <v>1592</v>
          </cell>
          <cell r="C15">
            <v>12048</v>
          </cell>
          <cell r="D15">
            <v>6859</v>
          </cell>
          <cell r="E15">
            <v>4829</v>
          </cell>
        </row>
        <row r="16">
          <cell r="A16">
            <v>2024</v>
          </cell>
          <cell r="B16">
            <v>1565</v>
          </cell>
          <cell r="C16">
            <v>11890</v>
          </cell>
          <cell r="D16">
            <v>6532</v>
          </cell>
          <cell r="E16">
            <v>5119</v>
          </cell>
        </row>
      </sheetData>
      <sheetData sheetId="10">
        <row r="4">
          <cell r="E4" t="str">
            <v>Humaniora</v>
          </cell>
          <cell r="F4" t="str">
            <v>Medisin og helsefag</v>
          </cell>
          <cell r="G4" t="str">
            <v>Realfag og teknologi</v>
          </cell>
          <cell r="H4" t="str">
            <v>Samfunnsvitenskap</v>
          </cell>
          <cell r="I4" t="str">
            <v>Gjennomsnitt totalt</v>
          </cell>
        </row>
        <row r="5">
          <cell r="D5">
            <v>2011</v>
          </cell>
          <cell r="E5">
            <v>8.5376532399299473E-2</v>
          </cell>
          <cell r="F5">
            <v>0.49091229927651314</v>
          </cell>
          <cell r="G5">
            <v>0.52703254800490262</v>
          </cell>
          <cell r="H5">
            <v>0.21875</v>
          </cell>
          <cell r="I5">
            <v>0.40074595938665564</v>
          </cell>
        </row>
        <row r="6">
          <cell r="D6">
            <v>2012</v>
          </cell>
          <cell r="E6">
            <v>0.11464435146443515</v>
          </cell>
          <cell r="F6">
            <v>0.49828403333878085</v>
          </cell>
          <cell r="G6">
            <v>0.55583543240973976</v>
          </cell>
          <cell r="H6">
            <v>0.22134935304990758</v>
          </cell>
          <cell r="I6">
            <v>0.42089397579011822</v>
          </cell>
        </row>
        <row r="7">
          <cell r="D7">
            <v>2013</v>
          </cell>
          <cell r="E7">
            <v>0.10784725136382711</v>
          </cell>
          <cell r="F7">
            <v>0.5153595332074824</v>
          </cell>
          <cell r="G7">
            <v>0.56824580732035745</v>
          </cell>
          <cell r="H7">
            <v>0.23016230838593327</v>
          </cell>
          <cell r="I7">
            <v>0.42866049589947725</v>
          </cell>
        </row>
        <row r="8">
          <cell r="D8">
            <v>2014</v>
          </cell>
          <cell r="E8">
            <v>0.11233885819521179</v>
          </cell>
          <cell r="F8">
            <v>0.54007820136852391</v>
          </cell>
          <cell r="G8">
            <v>0.58093311116400859</v>
          </cell>
          <cell r="H8">
            <v>0.25571273122959737</v>
          </cell>
          <cell r="I8">
            <v>0.44263643843130085</v>
          </cell>
        </row>
        <row r="9">
          <cell r="D9">
            <v>2015</v>
          </cell>
          <cell r="E9">
            <v>0.12466436517069429</v>
          </cell>
          <cell r="F9">
            <v>0.56157078215901746</v>
          </cell>
          <cell r="G9">
            <v>0.5961342828077314</v>
          </cell>
          <cell r="H9">
            <v>0.26831828679403735</v>
          </cell>
          <cell r="I9">
            <v>0.46188160770843556</v>
          </cell>
        </row>
        <row r="10">
          <cell r="D10">
            <v>2016</v>
          </cell>
          <cell r="E10">
            <v>0.141869918699187</v>
          </cell>
          <cell r="F10">
            <v>0.56673143027947992</v>
          </cell>
          <cell r="G10">
            <v>0.62606655290102387</v>
          </cell>
          <cell r="H10">
            <v>0.29835350128942673</v>
          </cell>
          <cell r="I10">
            <v>0.48852403377031095</v>
          </cell>
        </row>
        <row r="11">
          <cell r="D11">
            <v>2017</v>
          </cell>
          <cell r="E11">
            <v>0.15971223021582734</v>
          </cell>
          <cell r="F11">
            <v>0.60293899361733705</v>
          </cell>
          <cell r="G11">
            <v>0.62055837563451777</v>
          </cell>
          <cell r="H11">
            <v>0.32003816793893131</v>
          </cell>
          <cell r="I11">
            <v>0.50145807534055042</v>
          </cell>
        </row>
        <row r="12">
          <cell r="D12">
            <v>2018</v>
          </cell>
          <cell r="E12">
            <v>0.15986264784433421</v>
          </cell>
          <cell r="F12">
            <v>0.62093227792436234</v>
          </cell>
          <cell r="G12">
            <v>0.63967611336032393</v>
          </cell>
          <cell r="H12">
            <v>0.32050359712230214</v>
          </cell>
          <cell r="I12">
            <v>0.51635185763346858</v>
          </cell>
        </row>
        <row r="13">
          <cell r="D13">
            <v>2019</v>
          </cell>
          <cell r="E13">
            <v>0.16226274655749906</v>
          </cell>
          <cell r="F13">
            <v>0.61877987067753726</v>
          </cell>
          <cell r="G13">
            <v>0.63840509238794096</v>
          </cell>
          <cell r="H13">
            <v>0.33248687997291348</v>
          </cell>
          <cell r="I13">
            <v>0.51900514452792479</v>
          </cell>
        </row>
        <row r="14">
          <cell r="D14">
            <v>2020</v>
          </cell>
          <cell r="E14">
            <v>0.16551221290557783</v>
          </cell>
          <cell r="F14">
            <v>0.63286573146292591</v>
          </cell>
          <cell r="G14">
            <v>0.67776034354612269</v>
          </cell>
          <cell r="H14">
            <v>0.36321483771251933</v>
          </cell>
          <cell r="I14">
            <v>0.55079663603136864</v>
          </cell>
        </row>
        <row r="15">
          <cell r="D15">
            <v>2021</v>
          </cell>
          <cell r="E15">
            <v>0.17899761336515513</v>
          </cell>
          <cell r="F15">
            <v>0.65516829792313203</v>
          </cell>
          <cell r="G15">
            <v>0.68403205918618992</v>
          </cell>
          <cell r="H15">
            <v>0.36968085106382981</v>
          </cell>
          <cell r="I15">
            <v>0.5599253347064882</v>
          </cell>
        </row>
        <row r="16">
          <cell r="D16">
            <v>2022</v>
          </cell>
          <cell r="E16">
            <v>0.19665122907018168</v>
          </cell>
          <cell r="F16">
            <v>0.65178231637701378</v>
          </cell>
          <cell r="G16">
            <v>0.68657441126487007</v>
          </cell>
          <cell r="H16">
            <v>0.39689542483660128</v>
          </cell>
          <cell r="I16">
            <v>0.56923920869475775</v>
          </cell>
        </row>
        <row r="17">
          <cell r="D17">
            <v>2023</v>
          </cell>
          <cell r="E17">
            <v>0.21542270958613371</v>
          </cell>
          <cell r="F17">
            <v>0.6614664586583463</v>
          </cell>
          <cell r="G17">
            <v>0.69242595889302472</v>
          </cell>
          <cell r="H17">
            <v>0.38577138289368507</v>
          </cell>
          <cell r="I17">
            <v>0.57212000549224218</v>
          </cell>
        </row>
        <row r="18">
          <cell r="D18">
            <v>2024</v>
          </cell>
          <cell r="E18">
            <v>0.20503048780487804</v>
          </cell>
          <cell r="F18">
            <v>0.67205274043433294</v>
          </cell>
          <cell r="G18">
            <v>0.69964282747736528</v>
          </cell>
          <cell r="H18">
            <v>0.37416693113297367</v>
          </cell>
          <cell r="I18">
            <v>0.57552001672415598</v>
          </cell>
        </row>
      </sheetData>
      <sheetData sheetId="11">
        <row r="1">
          <cell r="E1" t="str">
            <v>Andel</v>
          </cell>
        </row>
        <row r="2">
          <cell r="D2" t="str">
            <v>Nordisk</v>
          </cell>
          <cell r="E2">
            <v>4.2553191489361701E-2</v>
          </cell>
        </row>
        <row r="3">
          <cell r="D3" t="str">
            <v>Litteraturvitenskap</v>
          </cell>
          <cell r="E3">
            <v>4.8245614035087717E-2</v>
          </cell>
        </row>
        <row r="4">
          <cell r="D4" t="str">
            <v>Historie og Idéhistorie</v>
          </cell>
          <cell r="E4">
            <v>0.13125000000000001</v>
          </cell>
        </row>
        <row r="5">
          <cell r="D5" t="str">
            <v>Teologi og religionsvitenskap</v>
          </cell>
          <cell r="E5">
            <v>0.1423076923076923</v>
          </cell>
        </row>
        <row r="6">
          <cell r="D6" t="str">
            <v>Filosofi</v>
          </cell>
          <cell r="E6">
            <v>0.26874999999999999</v>
          </cell>
        </row>
        <row r="7">
          <cell r="D7" t="str">
            <v>Medier og kommunikasjon</v>
          </cell>
          <cell r="E7">
            <v>0.29385964912280704</v>
          </cell>
        </row>
        <row r="8">
          <cell r="D8" t="str">
            <v>Arkeologi og konservering</v>
          </cell>
          <cell r="E8">
            <v>0.30593607305936071</v>
          </cell>
        </row>
        <row r="9">
          <cell r="D9" t="str">
            <v>Lingvistikk</v>
          </cell>
          <cell r="E9">
            <v>0.39100346020761245</v>
          </cell>
        </row>
        <row r="11">
          <cell r="D11" t="str">
            <v>Psykologi</v>
          </cell>
          <cell r="E11">
            <v>0.60710321864594896</v>
          </cell>
        </row>
        <row r="12">
          <cell r="D12" t="str">
            <v>Samfunnsmedisin</v>
          </cell>
          <cell r="E12">
            <v>0.61300309597523217</v>
          </cell>
        </row>
        <row r="13">
          <cell r="D13" t="str">
            <v>Idrettsforskning</v>
          </cell>
          <cell r="E13">
            <v>0.67197452229299359</v>
          </cell>
        </row>
        <row r="14">
          <cell r="D14" t="str">
            <v>Psykiatri</v>
          </cell>
          <cell r="E14">
            <v>0.67441860465116277</v>
          </cell>
        </row>
        <row r="15">
          <cell r="D15" t="str">
            <v>Nevrologi</v>
          </cell>
          <cell r="E15">
            <v>0.71593090211132437</v>
          </cell>
        </row>
        <row r="16">
          <cell r="D16" t="str">
            <v>Hjerte, kar og luftveier</v>
          </cell>
          <cell r="E16">
            <v>0.71604938271604934</v>
          </cell>
        </row>
        <row r="17">
          <cell r="D17" t="str">
            <v>Biomedisin</v>
          </cell>
          <cell r="E17">
            <v>0.72222222222222221</v>
          </cell>
        </row>
        <row r="18">
          <cell r="D18" t="str">
            <v>Onkologi</v>
          </cell>
          <cell r="E18">
            <v>0.73045822102425872</v>
          </cell>
        </row>
        <row r="20">
          <cell r="D20" t="str">
            <v>IKT</v>
          </cell>
          <cell r="E20">
            <v>0.57549234135667393</v>
          </cell>
        </row>
        <row r="21">
          <cell r="D21" t="str">
            <v>Konstruksjonsfag</v>
          </cell>
          <cell r="E21">
            <v>0.59361997226074892</v>
          </cell>
        </row>
        <row r="22">
          <cell r="D22" t="str">
            <v>Energi</v>
          </cell>
          <cell r="E22">
            <v>0.65162454873646214</v>
          </cell>
        </row>
        <row r="23">
          <cell r="D23" t="str">
            <v>Matematikk</v>
          </cell>
          <cell r="E23">
            <v>0.66721044045677003</v>
          </cell>
        </row>
        <row r="24">
          <cell r="D24" t="str">
            <v>Kjemi og materialteknologi</v>
          </cell>
          <cell r="E24">
            <v>0.71620325982742095</v>
          </cell>
        </row>
        <row r="25">
          <cell r="D25" t="str">
            <v>Biovitenskap</v>
          </cell>
          <cell r="E25">
            <v>0.75245579567779963</v>
          </cell>
        </row>
        <row r="26">
          <cell r="D26" t="str">
            <v>Geovitenskap</v>
          </cell>
          <cell r="E26">
            <v>0.79053254437869824</v>
          </cell>
        </row>
        <row r="27">
          <cell r="D27" t="str">
            <v>Fysikk</v>
          </cell>
          <cell r="E27">
            <v>0.82404371584699454</v>
          </cell>
        </row>
        <row r="29">
          <cell r="D29" t="str">
            <v>Rettsvitenskap</v>
          </cell>
          <cell r="E29">
            <v>0.18069306930693069</v>
          </cell>
        </row>
        <row r="30">
          <cell r="D30" t="str">
            <v>Pedagogikk og utdanning</v>
          </cell>
          <cell r="E30">
            <v>0.2428035043804756</v>
          </cell>
        </row>
        <row r="31">
          <cell r="D31" t="str">
            <v>Sosiologi</v>
          </cell>
          <cell r="E31">
            <v>0.29963898916967507</v>
          </cell>
        </row>
        <row r="32">
          <cell r="D32" t="str">
            <v>Statsvitenskap</v>
          </cell>
          <cell r="E32">
            <v>0.37937062937062938</v>
          </cell>
        </row>
        <row r="33">
          <cell r="D33" t="str">
            <v>Sosialforskning</v>
          </cell>
          <cell r="E33">
            <v>0.40816326530612246</v>
          </cell>
        </row>
        <row r="34">
          <cell r="D34" t="str">
            <v>Geografi</v>
          </cell>
          <cell r="E34">
            <v>0.56056338028169017</v>
          </cell>
        </row>
        <row r="35">
          <cell r="D35" t="str">
            <v>Samfunnsøkonomi</v>
          </cell>
          <cell r="E35">
            <v>0.57549857549857553</v>
          </cell>
        </row>
        <row r="36">
          <cell r="D36" t="str">
            <v>Økonomisk-administrative fag</v>
          </cell>
          <cell r="E36">
            <v>0.59815546772068506</v>
          </cell>
        </row>
      </sheetData>
      <sheetData sheetId="12">
        <row r="4">
          <cell r="B4" t="str">
            <v>Humaniora</v>
          </cell>
          <cell r="C4" t="str">
            <v>Medisin og helsefag</v>
          </cell>
          <cell r="D4" t="str">
            <v>Realfag og teknologi</v>
          </cell>
          <cell r="E4" t="str">
            <v>Samfunnsvitenskap</v>
          </cell>
          <cell r="F4" t="str">
            <v>Gjennomsnitt totalt</v>
          </cell>
        </row>
        <row r="5">
          <cell r="A5" t="str">
            <v>Ikke internasjonalt samarbeid</v>
          </cell>
          <cell r="B5">
            <v>0.79496951219512191</v>
          </cell>
          <cell r="C5">
            <v>0.327947259565667</v>
          </cell>
          <cell r="D5">
            <v>0.30035717252263477</v>
          </cell>
          <cell r="E5">
            <v>0.62583306886702639</v>
          </cell>
          <cell r="F5">
            <v>0.42447998327584407</v>
          </cell>
        </row>
        <row r="6">
          <cell r="A6" t="str">
            <v>Bilateralt</v>
          </cell>
          <cell r="B6">
            <v>0.14977134146341464</v>
          </cell>
          <cell r="C6">
            <v>0.26357290589451915</v>
          </cell>
          <cell r="D6">
            <v>0.33624055154082566</v>
          </cell>
          <cell r="E6">
            <v>0.21643922564265314</v>
          </cell>
          <cell r="F6">
            <v>0.27330058186125916</v>
          </cell>
        </row>
        <row r="7">
          <cell r="A7" t="str">
            <v>Trilateralt</v>
          </cell>
          <cell r="B7">
            <v>2.8201219512195123E-2</v>
          </cell>
          <cell r="C7">
            <v>0.13624612202688727</v>
          </cell>
          <cell r="D7">
            <v>0.15732203671401279</v>
          </cell>
          <cell r="E7">
            <v>8.7273881307521423E-2</v>
          </cell>
          <cell r="F7">
            <v>0.12445559388174628</v>
          </cell>
        </row>
        <row r="8">
          <cell r="A8" t="str">
            <v>Multilateralt</v>
          </cell>
          <cell r="B8">
            <v>2.7057926829268292E-2</v>
          </cell>
          <cell r="C8">
            <v>0.27223371251292655</v>
          </cell>
          <cell r="D8">
            <v>0.2060802392225268</v>
          </cell>
          <cell r="E8">
            <v>7.0453824182799107E-2</v>
          </cell>
          <cell r="F8">
            <v>0.17776384098115047</v>
          </cell>
        </row>
      </sheetData>
      <sheetData sheetId="13" refreshError="1"/>
      <sheetData sheetId="14">
        <row r="4">
          <cell r="B4">
            <v>2015</v>
          </cell>
          <cell r="C4">
            <v>2016</v>
          </cell>
          <cell r="D4">
            <v>2017</v>
          </cell>
          <cell r="E4">
            <v>2018</v>
          </cell>
          <cell r="F4">
            <v>2019</v>
          </cell>
          <cell r="G4">
            <v>2020</v>
          </cell>
          <cell r="H4">
            <v>2021</v>
          </cell>
          <cell r="I4">
            <v>2022</v>
          </cell>
          <cell r="J4">
            <v>2023</v>
          </cell>
          <cell r="K4">
            <v>2024</v>
          </cell>
        </row>
        <row r="5">
          <cell r="A5" t="str">
            <v>Kina</v>
          </cell>
          <cell r="B5">
            <v>388</v>
          </cell>
          <cell r="C5">
            <v>398</v>
          </cell>
          <cell r="D5">
            <v>489</v>
          </cell>
          <cell r="E5">
            <v>617</v>
          </cell>
          <cell r="F5">
            <v>747</v>
          </cell>
          <cell r="G5">
            <v>810</v>
          </cell>
          <cell r="H5">
            <v>955</v>
          </cell>
          <cell r="I5">
            <v>1074</v>
          </cell>
          <cell r="J5">
            <v>953</v>
          </cell>
          <cell r="K5">
            <v>869</v>
          </cell>
        </row>
        <row r="6">
          <cell r="A6" t="str">
            <v>India</v>
          </cell>
          <cell r="B6">
            <v>120</v>
          </cell>
          <cell r="C6">
            <v>126</v>
          </cell>
          <cell r="D6">
            <v>165</v>
          </cell>
          <cell r="E6">
            <v>206</v>
          </cell>
          <cell r="F6">
            <v>221</v>
          </cell>
          <cell r="G6">
            <v>277</v>
          </cell>
          <cell r="H6">
            <v>355</v>
          </cell>
          <cell r="I6">
            <v>370</v>
          </cell>
          <cell r="J6">
            <v>404</v>
          </cell>
          <cell r="K6">
            <v>439</v>
          </cell>
        </row>
        <row r="7">
          <cell r="A7" t="str">
            <v>Canada</v>
          </cell>
          <cell r="B7">
            <v>305</v>
          </cell>
          <cell r="C7">
            <v>326</v>
          </cell>
          <cell r="D7">
            <v>328</v>
          </cell>
          <cell r="E7">
            <v>388</v>
          </cell>
          <cell r="F7">
            <v>372</v>
          </cell>
          <cell r="G7">
            <v>407</v>
          </cell>
          <cell r="H7">
            <v>422</v>
          </cell>
          <cell r="I7">
            <v>417</v>
          </cell>
          <cell r="J7">
            <v>414</v>
          </cell>
          <cell r="K7">
            <v>404</v>
          </cell>
        </row>
        <row r="8">
          <cell r="A8" t="str">
            <v>Brasil</v>
          </cell>
          <cell r="B8">
            <v>89</v>
          </cell>
          <cell r="C8">
            <v>96</v>
          </cell>
          <cell r="D8">
            <v>112</v>
          </cell>
          <cell r="E8">
            <v>133</v>
          </cell>
          <cell r="F8">
            <v>145</v>
          </cell>
          <cell r="G8">
            <v>191</v>
          </cell>
          <cell r="H8">
            <v>241</v>
          </cell>
          <cell r="I8">
            <v>221</v>
          </cell>
          <cell r="J8">
            <v>187</v>
          </cell>
          <cell r="K8">
            <v>175</v>
          </cell>
        </row>
        <row r="9">
          <cell r="A9" t="str">
            <v>Japan</v>
          </cell>
          <cell r="B9">
            <v>98</v>
          </cell>
          <cell r="C9">
            <v>114</v>
          </cell>
          <cell r="D9">
            <v>120</v>
          </cell>
          <cell r="E9">
            <v>154</v>
          </cell>
          <cell r="F9">
            <v>154</v>
          </cell>
          <cell r="G9">
            <v>152</v>
          </cell>
          <cell r="H9">
            <v>178</v>
          </cell>
          <cell r="I9">
            <v>130</v>
          </cell>
          <cell r="J9">
            <v>124</v>
          </cell>
          <cell r="K9">
            <v>144</v>
          </cell>
        </row>
        <row r="10">
          <cell r="A10" t="str">
            <v>Sør-Afrika</v>
          </cell>
          <cell r="B10">
            <v>98</v>
          </cell>
          <cell r="C10">
            <v>91</v>
          </cell>
          <cell r="D10">
            <v>87</v>
          </cell>
          <cell r="E10">
            <v>107</v>
          </cell>
          <cell r="F10">
            <v>128</v>
          </cell>
          <cell r="G10">
            <v>137</v>
          </cell>
          <cell r="H10">
            <v>186</v>
          </cell>
          <cell r="I10">
            <v>154</v>
          </cell>
          <cell r="J10">
            <v>144</v>
          </cell>
          <cell r="K10">
            <v>143</v>
          </cell>
        </row>
        <row r="11">
          <cell r="A11" t="str">
            <v>Russland</v>
          </cell>
          <cell r="B11">
            <v>149</v>
          </cell>
          <cell r="C11">
            <v>200</v>
          </cell>
          <cell r="D11">
            <v>219</v>
          </cell>
          <cell r="E11">
            <v>213</v>
          </cell>
          <cell r="F11">
            <v>223</v>
          </cell>
          <cell r="G11">
            <v>267</v>
          </cell>
          <cell r="H11">
            <v>259</v>
          </cell>
          <cell r="I11">
            <v>192</v>
          </cell>
          <cell r="J11">
            <v>118</v>
          </cell>
          <cell r="K11">
            <v>89</v>
          </cell>
        </row>
        <row r="12">
          <cell r="A12" t="str">
            <v>Sør-Korea</v>
          </cell>
          <cell r="B12">
            <v>34</v>
          </cell>
          <cell r="C12">
            <v>43</v>
          </cell>
          <cell r="D12">
            <v>36</v>
          </cell>
          <cell r="E12">
            <v>45</v>
          </cell>
          <cell r="F12">
            <v>64</v>
          </cell>
          <cell r="G12">
            <v>100</v>
          </cell>
          <cell r="H12">
            <v>92</v>
          </cell>
          <cell r="I12">
            <v>60</v>
          </cell>
          <cell r="J12">
            <v>79</v>
          </cell>
          <cell r="K12">
            <v>83</v>
          </cell>
        </row>
      </sheetData>
      <sheetData sheetId="15">
        <row r="9">
          <cell r="C9" t="str">
            <v>Antall artikler</v>
          </cell>
          <cell r="D9" t="str">
            <v>Relativ siteringsindeks</v>
          </cell>
        </row>
        <row r="10">
          <cell r="B10" t="str">
            <v>Uten internasjonalt samarbeid</v>
          </cell>
          <cell r="C10">
            <v>21468</v>
          </cell>
          <cell r="D10">
            <v>105.28211047254655</v>
          </cell>
        </row>
        <row r="11">
          <cell r="B11" t="str">
            <v>Bilateralt samarbeid</v>
          </cell>
          <cell r="C11">
            <v>20114</v>
          </cell>
          <cell r="D11">
            <v>118.50457375825056</v>
          </cell>
        </row>
        <row r="12">
          <cell r="B12" t="str">
            <v>Trilateral samarbeid</v>
          </cell>
          <cell r="C12">
            <v>10266</v>
          </cell>
          <cell r="D12">
            <v>131.08503164739997</v>
          </cell>
        </row>
        <row r="13">
          <cell r="B13" t="str">
            <v>Multilateralt samarbeid</v>
          </cell>
          <cell r="C13">
            <v>13703</v>
          </cell>
          <cell r="D13">
            <v>261.68685445589801</v>
          </cell>
        </row>
      </sheetData>
      <sheetData sheetId="16">
        <row r="1">
          <cell r="E1" t="str">
            <v>Relativ siteringsindeks</v>
          </cell>
          <cell r="F1" t="str">
            <v>Andel 10 prosentil</v>
          </cell>
        </row>
        <row r="2">
          <cell r="D2" t="str">
            <v>Kina</v>
          </cell>
          <cell r="E2">
            <v>151.69568051848864</v>
          </cell>
          <cell r="F2">
            <v>0.16905011288508101</v>
          </cell>
        </row>
        <row r="3">
          <cell r="D3" t="str">
            <v>USA</v>
          </cell>
          <cell r="E3">
            <v>139.92971331101077</v>
          </cell>
          <cell r="F3">
            <v>0.14480784103898495</v>
          </cell>
        </row>
        <row r="4">
          <cell r="D4" t="str">
            <v>Tyskland</v>
          </cell>
          <cell r="E4">
            <v>133.83261128741248</v>
          </cell>
          <cell r="F4">
            <v>0.12090943902119934</v>
          </cell>
        </row>
        <row r="5">
          <cell r="D5" t="str">
            <v>Storbritannia</v>
          </cell>
          <cell r="E5">
            <v>131.39557557167041</v>
          </cell>
          <cell r="F5">
            <v>0.13468196436573202</v>
          </cell>
        </row>
        <row r="6">
          <cell r="D6" t="str">
            <v>Nederland</v>
          </cell>
          <cell r="E6">
            <v>126.18795121869861</v>
          </cell>
          <cell r="F6">
            <v>0.1333423399554802</v>
          </cell>
        </row>
        <row r="7">
          <cell r="D7" t="str">
            <v>Australia</v>
          </cell>
          <cell r="E7">
            <v>125.64470974561101</v>
          </cell>
          <cell r="F7">
            <v>0.13566670966733713</v>
          </cell>
        </row>
        <row r="8">
          <cell r="D8" t="str">
            <v>Belgia</v>
          </cell>
          <cell r="E8">
            <v>125.6149886119418</v>
          </cell>
          <cell r="F8">
            <v>8.4273581753558383E-2</v>
          </cell>
        </row>
        <row r="9">
          <cell r="D9" t="str">
            <v>Finland</v>
          </cell>
          <cell r="E9">
            <v>124.41491739573185</v>
          </cell>
          <cell r="F9">
            <v>0.11327110761396945</v>
          </cell>
        </row>
        <row r="10">
          <cell r="D10" t="str">
            <v>Danmark</v>
          </cell>
          <cell r="E10">
            <v>124.02301989277802</v>
          </cell>
          <cell r="F10">
            <v>0.11595063348984454</v>
          </cell>
        </row>
        <row r="11">
          <cell r="D11" t="str">
            <v>Sveits</v>
          </cell>
          <cell r="E11">
            <v>123.73297542687442</v>
          </cell>
          <cell r="F11">
            <v>0.11756181378652852</v>
          </cell>
        </row>
        <row r="12">
          <cell r="D12" t="str">
            <v>Sverige</v>
          </cell>
          <cell r="E12">
            <v>120.73211450569754</v>
          </cell>
          <cell r="F12">
            <v>0.11669227057042873</v>
          </cell>
        </row>
        <row r="13">
          <cell r="D13" t="str">
            <v>India</v>
          </cell>
          <cell r="E13">
            <v>120.42842502494942</v>
          </cell>
          <cell r="F13">
            <v>0.127130304985593</v>
          </cell>
        </row>
        <row r="14">
          <cell r="D14" t="str">
            <v>Østerrike</v>
          </cell>
          <cell r="E14">
            <v>115.89395554773606</v>
          </cell>
          <cell r="F14">
            <v>0.11198292226022842</v>
          </cell>
        </row>
        <row r="15">
          <cell r="D15" t="str">
            <v>Italia</v>
          </cell>
          <cell r="E15">
            <v>112.93772990490601</v>
          </cell>
          <cell r="F15">
            <v>0.11165729845471924</v>
          </cell>
        </row>
        <row r="16">
          <cell r="D16" t="str">
            <v>Canada</v>
          </cell>
          <cell r="E16">
            <v>112.25134214319374</v>
          </cell>
          <cell r="F16">
            <v>0.11054371028680453</v>
          </cell>
        </row>
        <row r="17">
          <cell r="D17" t="str">
            <v>Spania</v>
          </cell>
          <cell r="E17">
            <v>108.15724775639815</v>
          </cell>
          <cell r="F17">
            <v>0.10219922859524978</v>
          </cell>
        </row>
        <row r="18">
          <cell r="D18" t="str">
            <v>Frankrike</v>
          </cell>
          <cell r="E18">
            <v>101.470641503084</v>
          </cell>
          <cell r="F18">
            <v>7.3995636190768099E-2</v>
          </cell>
        </row>
        <row r="19">
          <cell r="D19" t="str">
            <v>Polen</v>
          </cell>
          <cell r="E19">
            <v>101.00239979298786</v>
          </cell>
          <cell r="F19">
            <v>8.1715690946811539E-2</v>
          </cell>
        </row>
        <row r="20">
          <cell r="D20" t="str">
            <v>Russland</v>
          </cell>
          <cell r="E20">
            <v>90.967477408495569</v>
          </cell>
          <cell r="F20">
            <v>7.6048949311795955E-2</v>
          </cell>
        </row>
        <row r="21">
          <cell r="D21" t="str">
            <v>Brasil</v>
          </cell>
          <cell r="E21">
            <v>89.820582185344108</v>
          </cell>
          <cell r="F21">
            <v>7.2474530304965812E-2</v>
          </cell>
        </row>
      </sheetData>
      <sheetData sheetId="17">
        <row r="5">
          <cell r="B5" t="str">
            <v>Humaniora</v>
          </cell>
          <cell r="C5" t="str">
            <v>Medisin og helsefag</v>
          </cell>
          <cell r="D5" t="str">
            <v>Realfag og teknologi</v>
          </cell>
          <cell r="E5" t="str">
            <v>Samfunnsvitenskap</v>
          </cell>
        </row>
        <row r="6">
          <cell r="A6">
            <v>2011</v>
          </cell>
          <cell r="B6">
            <v>4.5971978984238181E-2</v>
          </cell>
          <cell r="C6">
            <v>0.53343920945826717</v>
          </cell>
          <cell r="D6">
            <v>0.25221299196513686</v>
          </cell>
          <cell r="E6">
            <v>0.1565040650406504</v>
          </cell>
        </row>
        <row r="7">
          <cell r="A7">
            <v>2012</v>
          </cell>
          <cell r="B7">
            <v>4.7698744769874478E-2</v>
          </cell>
          <cell r="C7">
            <v>0.53374734433730997</v>
          </cell>
          <cell r="D7">
            <v>0.25836631881971933</v>
          </cell>
          <cell r="E7">
            <v>0.16728280961182995</v>
          </cell>
        </row>
        <row r="8">
          <cell r="A8">
            <v>2013</v>
          </cell>
          <cell r="B8">
            <v>5.791019723038187E-2</v>
          </cell>
          <cell r="C8">
            <v>0.53955723356787366</v>
          </cell>
          <cell r="D8">
            <v>0.2458073203574489</v>
          </cell>
          <cell r="E8">
            <v>0.14855725879170423</v>
          </cell>
        </row>
        <row r="9">
          <cell r="A9">
            <v>2014</v>
          </cell>
          <cell r="B9">
            <v>5.009208103130755E-2</v>
          </cell>
          <cell r="C9">
            <v>0.52916259367872276</v>
          </cell>
          <cell r="D9">
            <v>0.25291597238752678</v>
          </cell>
          <cell r="E9">
            <v>0.15516866158868337</v>
          </cell>
        </row>
        <row r="10">
          <cell r="A10">
            <v>2015</v>
          </cell>
          <cell r="B10">
            <v>6.1756808592251633E-2</v>
          </cell>
          <cell r="C10">
            <v>0.54799612152553334</v>
          </cell>
          <cell r="D10">
            <v>0.24121171018424326</v>
          </cell>
          <cell r="E10">
            <v>0.17593953390720135</v>
          </cell>
        </row>
        <row r="11">
          <cell r="A11">
            <v>2016</v>
          </cell>
          <cell r="B11">
            <v>7.2357723577235772E-2</v>
          </cell>
          <cell r="C11">
            <v>0.53489762367359139</v>
          </cell>
          <cell r="D11">
            <v>0.24765358361774745</v>
          </cell>
          <cell r="E11">
            <v>0.17278317794088474</v>
          </cell>
        </row>
        <row r="12">
          <cell r="A12">
            <v>2017</v>
          </cell>
          <cell r="B12">
            <v>6.5467625899280582E-2</v>
          </cell>
          <cell r="C12">
            <v>0.5524714264509426</v>
          </cell>
          <cell r="D12">
            <v>0.23389301054275674</v>
          </cell>
          <cell r="E12">
            <v>0.18645038167938932</v>
          </cell>
        </row>
        <row r="13">
          <cell r="A13">
            <v>2018</v>
          </cell>
          <cell r="B13">
            <v>7.5162151850438758E-2</v>
          </cell>
          <cell r="C13">
            <v>0.54925241864555852</v>
          </cell>
          <cell r="D13">
            <v>0.23886639676113361</v>
          </cell>
          <cell r="E13">
            <v>0.17733812949640287</v>
          </cell>
        </row>
        <row r="14">
          <cell r="A14">
            <v>2019</v>
          </cell>
          <cell r="B14">
            <v>7.6665426125790845E-2</v>
          </cell>
          <cell r="C14">
            <v>0.5445600224908631</v>
          </cell>
          <cell r="D14">
            <v>0.23879409424454071</v>
          </cell>
          <cell r="E14">
            <v>0.18858980870154055</v>
          </cell>
        </row>
        <row r="15">
          <cell r="A15">
            <v>2020</v>
          </cell>
          <cell r="B15">
            <v>8.5308056872037921E-2</v>
          </cell>
          <cell r="C15">
            <v>0.53894455577822309</v>
          </cell>
          <cell r="D15">
            <v>0.23726154100256008</v>
          </cell>
          <cell r="E15">
            <v>0.19234071784303625</v>
          </cell>
        </row>
        <row r="16">
          <cell r="A16">
            <v>2021</v>
          </cell>
          <cell r="B16">
            <v>9.9556767814524383E-2</v>
          </cell>
          <cell r="C16">
            <v>0.52948197660539509</v>
          </cell>
          <cell r="D16">
            <v>0.23728421701602959</v>
          </cell>
          <cell r="E16">
            <v>0.20153664302600474</v>
          </cell>
        </row>
        <row r="17">
          <cell r="A17">
            <v>2022</v>
          </cell>
          <cell r="B17">
            <v>9.369433558959743E-2</v>
          </cell>
          <cell r="C17">
            <v>0.54332107065837876</v>
          </cell>
          <cell r="D17">
            <v>0.23541312616330826</v>
          </cell>
          <cell r="E17">
            <v>0.20555555555555555</v>
          </cell>
        </row>
        <row r="18">
          <cell r="A18">
            <v>2023</v>
          </cell>
          <cell r="B18">
            <v>0.10611956137247966</v>
          </cell>
          <cell r="C18">
            <v>0.55252210088403542</v>
          </cell>
          <cell r="D18">
            <v>0.2435669202136268</v>
          </cell>
          <cell r="E18">
            <v>0.19664268585131894</v>
          </cell>
        </row>
        <row r="19">
          <cell r="A19">
            <v>2024</v>
          </cell>
          <cell r="B19">
            <v>0.10594512195121951</v>
          </cell>
          <cell r="C19">
            <v>0.54071871768355739</v>
          </cell>
          <cell r="D19">
            <v>0.23839189301436997</v>
          </cell>
          <cell r="E19">
            <v>0.21183751190098382</v>
          </cell>
        </row>
      </sheetData>
      <sheetData sheetId="18">
        <row r="6">
          <cell r="C6" t="str">
            <v>Samarbeid gjennom bistillinger</v>
          </cell>
          <cell r="D6" t="str">
            <v xml:space="preserve">Kombinasjon </v>
          </cell>
          <cell r="E6" t="str">
            <v>Samarbeid ikke involverende bistillinger</v>
          </cell>
        </row>
        <row r="7">
          <cell r="B7" t="str">
            <v>Humaniora</v>
          </cell>
          <cell r="C7">
            <v>3.6966463414634144E-2</v>
          </cell>
          <cell r="D7">
            <v>3.4298780487804878E-3</v>
          </cell>
          <cell r="E7">
            <v>6.5548780487804881E-2</v>
          </cell>
        </row>
        <row r="8">
          <cell r="B8" t="str">
            <v>Medisin og helsefag</v>
          </cell>
          <cell r="C8">
            <v>0.3114012409513961</v>
          </cell>
          <cell r="D8">
            <v>0.14839710444674251</v>
          </cell>
          <cell r="E8">
            <v>8.0920372285418818E-2</v>
          </cell>
        </row>
        <row r="9">
          <cell r="B9" t="str">
            <v>Realfag og teknologi</v>
          </cell>
          <cell r="C9">
            <v>7.7664257828723313E-2</v>
          </cell>
          <cell r="D9">
            <v>4.1531688678461666E-2</v>
          </cell>
          <cell r="E9">
            <v>0.11919594650718499</v>
          </cell>
        </row>
        <row r="10">
          <cell r="B10" t="str">
            <v>Samfunnsvitenskap</v>
          </cell>
          <cell r="C10">
            <v>7.4896858140272929E-2</v>
          </cell>
          <cell r="D10">
            <v>1.9517613456045701E-2</v>
          </cell>
          <cell r="E10">
            <v>0.11742304030466519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albard-UoH"/>
      <sheetName val="Polar_instituttsektor_endelig"/>
      <sheetName val="Ark11"/>
      <sheetName val="Polar_uoh_endelig"/>
      <sheetName val="UIT 2014-2010"/>
      <sheetName val="UoH-enheter"/>
      <sheetName val="Leiested-UoH"/>
      <sheetName val="Pivot leiested"/>
      <sheetName val="Leiested-alle sektorer"/>
      <sheetName val="Antarktis-finansiering"/>
      <sheetName val="FoU-utgifter UoH"/>
      <sheetName val="Ark4"/>
      <sheetName val="Type institutt"/>
      <sheetName val="Ark2"/>
      <sheetName val="Ark1"/>
      <sheetName val="Polar-nliv_endelig"/>
      <sheetName val="Ark12"/>
      <sheetName val="Ark5"/>
      <sheetName val="Foreløpige tall"/>
      <sheetName val="Driftsutg UoH 2013"/>
      <sheetName val="Polar_klimaforskning_institutt"/>
      <sheetName val="Polar klimaforskning_UoH"/>
      <sheetName val="Ark3"/>
      <sheetName val="Polar_klimaforskning_nliv"/>
      <sheetName val="Polar_miljøforskning_UoH"/>
      <sheetName val="MIljøforskning_UoH"/>
      <sheetName val="Polar_miljøforskning_institutt"/>
      <sheetName val="Polar_miljøforskning_nliv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"/>
      <sheetName val="2006"/>
      <sheetName val="2002-tall"/>
      <sheetName val="Figur 6.2"/>
      <sheetName val="Figur 6.3"/>
      <sheetName val="Data"/>
      <sheetName val="Ark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powerbi.com/view?r=eyJrIjoiMjA0NTZhMDUtMzFhNi00NjU3LTkxMzctYzkwMDgzZjhjZTFlIiwidCI6ImE5YjEzODgyLTk5YTYtNGIyOC05MzY4LWI2NGM2OWJmMDI1NiIsImMiOjh9" TargetMode="External"/><Relationship Id="rId13" Type="http://schemas.openxmlformats.org/officeDocument/2006/relationships/hyperlink" Target="https://app.powerbi.com/view?r=eyJrIjoiODkzMjJhMDYtZjZlMy00YmRjLWFkMGYtYTU1NTZkMWYzOTM0IiwidCI6ImE5YjEzODgyLTk5YTYtNGIyOC05MzY4LWI2NGM2OWJmMDI1NiIsImMiOjh9" TargetMode="External"/><Relationship Id="rId18" Type="http://schemas.openxmlformats.org/officeDocument/2006/relationships/hyperlink" Target="https://app.powerbi.com/view?r=eyJrIjoiNTdjMzlkMTctZDczZS00N2Q5LTljNDMtMjQyZTVmNjNmZGZjIiwidCI6ImE5YjEzODgyLTk5YTYtNGIyOC05MzY4LWI2NGM2OWJmMDI1NiIsImMiOjh9" TargetMode="External"/><Relationship Id="rId3" Type="http://schemas.openxmlformats.org/officeDocument/2006/relationships/hyperlink" Target="https://app.powerbi.com/view?r=eyJrIjoiYzA2Y2YyZDMtZGUwOC00NWQ2LTg1ZmQtZDI2OTI4MmYzZDc4IiwidCI6ImE5YjEzODgyLTk5YTYtNGIyOC05MzY4LWI2NGM2OWJmMDI1NiIsImMiOjh9" TargetMode="External"/><Relationship Id="rId7" Type="http://schemas.openxmlformats.org/officeDocument/2006/relationships/hyperlink" Target="https://app.powerbi.com/view?r=eyJrIjoiOTkwM2U4M2EtYTFjYy00YjlmLTkzYzUtYmQ2ZDYyZGY1OTc1IiwidCI6ImE5YjEzODgyLTk5YTYtNGIyOC05MzY4LWI2NGM2OWJmMDI1NiIsImMiOjh9" TargetMode="External"/><Relationship Id="rId12" Type="http://schemas.openxmlformats.org/officeDocument/2006/relationships/hyperlink" Target="https://app.powerbi.com/view?r=eyJrIjoiY2QzNTgwMzYtMjM3MC00OWYxLWE1MmQtYzQ4MmZmMmQ4MmM3IiwidCI6ImE5YjEzODgyLTk5YTYtNGIyOC05MzY4LWI2NGM2OWJmMDI1NiIsImMiOjh9" TargetMode="External"/><Relationship Id="rId17" Type="http://schemas.openxmlformats.org/officeDocument/2006/relationships/hyperlink" Target="https://app.powerbi.com/view?r=eyJrIjoiOTY4ZmRmODEtMTZjOC00MTJhLWI4MWMtYjZkZjE0N2U0ODE5IiwidCI6ImE5YjEzODgyLTk5YTYtNGIyOC05MzY4LWI2NGM2OWJmMDI1NiIsImMiOjh9" TargetMode="External"/><Relationship Id="rId2" Type="http://schemas.openxmlformats.org/officeDocument/2006/relationships/hyperlink" Target="https://app.powerbi.com/view?r=eyJrIjoiZmIwOTJhNjEtMzJkZi00YzhmLTliNWEtYzg4NTk4MzExNDNiIiwidCI6ImE5YjEzODgyLTk5YTYtNGIyOC05MzY4LWI2NGM2OWJmMDI1NiIsImMiOjh9" TargetMode="External"/><Relationship Id="rId16" Type="http://schemas.openxmlformats.org/officeDocument/2006/relationships/hyperlink" Target="https://app.powerbi.com/view?r=eyJrIjoiYjFmZjRhMGQtMzE2OS00Mjg4LWE1ZDEtZDBhZGM5Y2I4MWQwIiwidCI6ImE5YjEzODgyLTk5YTYtNGIyOC05MzY4LWI2NGM2OWJmMDI1NiIsImMiOjh9" TargetMode="External"/><Relationship Id="rId1" Type="http://schemas.openxmlformats.org/officeDocument/2006/relationships/hyperlink" Target="https://app.powerbi.com/view?r=eyJrIjoiOGMxM2UwZDEtM2ExNC00Y2JjLTlmOTYtODk0N2NhZTU3MjNjIiwidCI6ImE5YjEzODgyLTk5YTYtNGIyOC05MzY4LWI2NGM2OWJmMDI1NiIsImMiOjh9" TargetMode="External"/><Relationship Id="rId6" Type="http://schemas.openxmlformats.org/officeDocument/2006/relationships/hyperlink" Target="https://app.powerbi.com/view?r=eyJrIjoiYTFmY2M3ZGYtZTFhMC00OTE0LWEyNjItMDA5MzA5YjliZjVlIiwidCI6ImE5YjEzODgyLTk5YTYtNGIyOC05MzY4LWI2NGM2OWJmMDI1NiIsImMiOjh9" TargetMode="External"/><Relationship Id="rId11" Type="http://schemas.openxmlformats.org/officeDocument/2006/relationships/hyperlink" Target="https://app.powerbi.com/view?r=eyJrIjoiZGI0NDY4YTItNWNjNi00MWQ1LWFlNTEtMWZmYzYzMDIzNjBlIiwidCI6ImE5YjEzODgyLTk5YTYtNGIyOC05MzY4LWI2NGM2OWJmMDI1NiIsImMiOjh9" TargetMode="External"/><Relationship Id="rId5" Type="http://schemas.openxmlformats.org/officeDocument/2006/relationships/hyperlink" Target="https://app.powerbi.com/view?r=eyJrIjoiMDUxZDkwMDEtYzE1Ni00NmRkLThlNzUtZWVhYTY5ODVjMGNhIiwidCI6ImE5YjEzODgyLTk5YTYtNGIyOC05MzY4LWI2NGM2OWJmMDI1NiIsImMiOjh9" TargetMode="External"/><Relationship Id="rId15" Type="http://schemas.openxmlformats.org/officeDocument/2006/relationships/hyperlink" Target="https://app.powerbi.com/view?r=eyJrIjoiYzQ3Mzg4NTAtZTZmYy00NjI1LWE0NjktNmQ0OWM3MDc2MjNlIiwidCI6ImE5YjEzODgyLTk5YTYtNGIyOC05MzY4LWI2NGM2OWJmMDI1NiIsImMiOjh9" TargetMode="External"/><Relationship Id="rId10" Type="http://schemas.openxmlformats.org/officeDocument/2006/relationships/hyperlink" Target="https://app.powerbi.com/view?r=eyJrIjoiNmIzYzRhNzItMmJhMC00MzhmLTg5ZjMtZTljYWQyMTkyOGZiIiwidCI6ImE5YjEzODgyLTk5YTYtNGIyOC05MzY4LWI2NGM2OWJmMDI1NiIsImMiOjh9" TargetMode="External"/><Relationship Id="rId4" Type="http://schemas.openxmlformats.org/officeDocument/2006/relationships/hyperlink" Target="https://app.powerbi.com/view?r=eyJrIjoiMmQwOGE1YzktYzBhYS00OTkyLTkxMTMtYTQyYzYxNjkwYjI3IiwidCI6ImE5YjEzODgyLTk5YTYtNGIyOC05MzY4LWI2NGM2OWJmMDI1NiIsImMiOjh9" TargetMode="External"/><Relationship Id="rId9" Type="http://schemas.openxmlformats.org/officeDocument/2006/relationships/hyperlink" Target="https://app.powerbi.com/view?r=eyJrIjoiZjRiYzQxODYtMDFlNS00ZDJiLTk4MmEtZmU1YTA3NDFkZDc0IiwidCI6ImE5YjEzODgyLTk5YTYtNGIyOC05MzY4LWI2NGM2OWJmMDI1NiIsImMiOjh9" TargetMode="External"/><Relationship Id="rId14" Type="http://schemas.openxmlformats.org/officeDocument/2006/relationships/hyperlink" Target="https://app.powerbi.com/view?r=eyJrIjoiODUxZTkwMDMtNThkMC00ODAzLWJlYmItMjNhYzBlYzY4YzcyIiwidCI6ImE5YjEzODgyLTk5YTYtNGIyOC05MzY4LWI2NGM2OWJmMDI1NiIsImMiOjh9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sqref="A1:D2"/>
    </sheetView>
  </sheetViews>
  <sheetFormatPr defaultRowHeight="15" x14ac:dyDescent="0.25"/>
  <cols>
    <col min="1" max="1" width="25.42578125" customWidth="1"/>
    <col min="2" max="2" width="15" customWidth="1"/>
    <col min="3" max="3" width="25.85546875" customWidth="1"/>
    <col min="4" max="4" width="149.140625" customWidth="1"/>
  </cols>
  <sheetData>
    <row r="1" spans="1:4" x14ac:dyDescent="0.25">
      <c r="A1" s="12" t="s">
        <v>292</v>
      </c>
      <c r="B1" s="12"/>
      <c r="C1" s="12"/>
      <c r="D1" s="12"/>
    </row>
    <row r="2" spans="1:4" x14ac:dyDescent="0.25">
      <c r="A2" s="12"/>
      <c r="B2" s="12"/>
      <c r="C2" s="12"/>
      <c r="D2" s="12"/>
    </row>
    <row r="3" spans="1:4" x14ac:dyDescent="0.25">
      <c r="A3" s="6"/>
      <c r="B3" s="6"/>
      <c r="C3" s="6"/>
      <c r="D3" s="6"/>
    </row>
    <row r="4" spans="1:4" x14ac:dyDescent="0.25">
      <c r="A4" s="7" t="s">
        <v>0</v>
      </c>
      <c r="B4" s="7" t="s">
        <v>353</v>
      </c>
      <c r="C4" s="7" t="s">
        <v>354</v>
      </c>
      <c r="D4" s="7" t="s">
        <v>355</v>
      </c>
    </row>
    <row r="5" spans="1:4" x14ac:dyDescent="0.25">
      <c r="A5" s="8" t="s">
        <v>1</v>
      </c>
      <c r="B5" s="9" t="s">
        <v>2</v>
      </c>
      <c r="C5" s="16" t="s">
        <v>13</v>
      </c>
      <c r="D5" s="9" t="s">
        <v>3</v>
      </c>
    </row>
    <row r="6" spans="1:4" x14ac:dyDescent="0.25">
      <c r="A6" s="13" t="s">
        <v>4</v>
      </c>
      <c r="B6" s="1" t="s">
        <v>5</v>
      </c>
      <c r="C6" s="2" t="s">
        <v>6</v>
      </c>
      <c r="D6" s="10" t="s">
        <v>275</v>
      </c>
    </row>
    <row r="7" spans="1:4" x14ac:dyDescent="0.25">
      <c r="A7" s="14"/>
      <c r="B7" t="s">
        <v>7</v>
      </c>
      <c r="C7" s="3" t="s">
        <v>8</v>
      </c>
      <c r="D7" s="6" t="s">
        <v>274</v>
      </c>
    </row>
    <row r="8" spans="1:4" x14ac:dyDescent="0.25">
      <c r="A8" s="14"/>
      <c r="B8" t="s">
        <v>9</v>
      </c>
      <c r="D8" s="6" t="s">
        <v>276</v>
      </c>
    </row>
    <row r="9" spans="1:4" x14ac:dyDescent="0.25">
      <c r="A9" s="14"/>
      <c r="B9" t="s">
        <v>10</v>
      </c>
      <c r="D9" s="6" t="s">
        <v>277</v>
      </c>
    </row>
    <row r="10" spans="1:4" x14ac:dyDescent="0.25">
      <c r="A10" s="15"/>
      <c r="B10" s="4" t="s">
        <v>11</v>
      </c>
      <c r="C10" s="5" t="s">
        <v>12</v>
      </c>
      <c r="D10" s="11" t="s">
        <v>279</v>
      </c>
    </row>
    <row r="11" spans="1:4" x14ac:dyDescent="0.25">
      <c r="A11" s="48" t="s">
        <v>281</v>
      </c>
      <c r="B11" s="1" t="s">
        <v>282</v>
      </c>
      <c r="C11" s="2" t="s">
        <v>283</v>
      </c>
      <c r="D11" s="1" t="s">
        <v>294</v>
      </c>
    </row>
    <row r="12" spans="1:4" x14ac:dyDescent="0.25">
      <c r="A12" s="50"/>
      <c r="B12" s="17" t="s">
        <v>284</v>
      </c>
      <c r="C12" s="3" t="s">
        <v>285</v>
      </c>
      <c r="D12" s="17" t="s">
        <v>298</v>
      </c>
    </row>
    <row r="13" spans="1:4" x14ac:dyDescent="0.25">
      <c r="A13" s="50"/>
      <c r="B13" s="17" t="s">
        <v>286</v>
      </c>
      <c r="C13" s="3" t="s">
        <v>287</v>
      </c>
      <c r="D13" s="17" t="s">
        <v>304</v>
      </c>
    </row>
    <row r="14" spans="1:4" x14ac:dyDescent="0.25">
      <c r="A14" s="50"/>
      <c r="B14" s="17" t="s">
        <v>288</v>
      </c>
      <c r="C14" s="3" t="s">
        <v>289</v>
      </c>
      <c r="D14" s="17" t="s">
        <v>307</v>
      </c>
    </row>
    <row r="15" spans="1:4" x14ac:dyDescent="0.25">
      <c r="A15" s="51"/>
      <c r="B15" s="4" t="s">
        <v>290</v>
      </c>
      <c r="C15" s="5" t="s">
        <v>291</v>
      </c>
      <c r="D15" s="4" t="s">
        <v>307</v>
      </c>
    </row>
    <row r="16" spans="1:4" x14ac:dyDescent="0.25">
      <c r="A16" s="50" t="s">
        <v>333</v>
      </c>
      <c r="B16" s="17" t="s">
        <v>315</v>
      </c>
      <c r="C16" s="3" t="s">
        <v>316</v>
      </c>
      <c r="D16" s="17" t="s">
        <v>334</v>
      </c>
    </row>
    <row r="17" spans="1:4" x14ac:dyDescent="0.25">
      <c r="A17" s="50"/>
      <c r="B17" s="17" t="s">
        <v>317</v>
      </c>
      <c r="C17" s="3" t="s">
        <v>318</v>
      </c>
      <c r="D17" s="17" t="s">
        <v>335</v>
      </c>
    </row>
    <row r="18" spans="1:4" x14ac:dyDescent="0.25">
      <c r="A18" s="50"/>
      <c r="B18" s="17" t="s">
        <v>319</v>
      </c>
      <c r="C18" s="3" t="s">
        <v>320</v>
      </c>
      <c r="D18" s="17" t="s">
        <v>336</v>
      </c>
    </row>
    <row r="19" spans="1:4" x14ac:dyDescent="0.25">
      <c r="A19" s="50"/>
      <c r="B19" s="17" t="s">
        <v>331</v>
      </c>
      <c r="C19" s="3" t="s">
        <v>332</v>
      </c>
      <c r="D19" s="17" t="s">
        <v>337</v>
      </c>
    </row>
    <row r="20" spans="1:4" x14ac:dyDescent="0.25">
      <c r="A20" s="50"/>
      <c r="B20" s="17" t="s">
        <v>321</v>
      </c>
      <c r="C20" s="3" t="s">
        <v>322</v>
      </c>
      <c r="D20" s="17" t="s">
        <v>338</v>
      </c>
    </row>
    <row r="21" spans="1:4" x14ac:dyDescent="0.25">
      <c r="A21" s="50"/>
      <c r="B21" s="17" t="s">
        <v>323</v>
      </c>
      <c r="C21" s="3" t="s">
        <v>324</v>
      </c>
      <c r="D21" s="17" t="s">
        <v>339</v>
      </c>
    </row>
    <row r="22" spans="1:4" x14ac:dyDescent="0.25">
      <c r="A22" s="50"/>
      <c r="B22" s="17" t="s">
        <v>325</v>
      </c>
      <c r="C22" s="3" t="s">
        <v>326</v>
      </c>
      <c r="D22" s="17" t="s">
        <v>340</v>
      </c>
    </row>
    <row r="23" spans="1:4" x14ac:dyDescent="0.25">
      <c r="A23" s="50"/>
      <c r="B23" s="17" t="s">
        <v>327</v>
      </c>
      <c r="C23" s="3" t="s">
        <v>328</v>
      </c>
      <c r="D23" s="17" t="s">
        <v>341</v>
      </c>
    </row>
    <row r="24" spans="1:4" x14ac:dyDescent="0.25">
      <c r="A24" s="51"/>
      <c r="B24" s="4" t="s">
        <v>329</v>
      </c>
      <c r="C24" s="5" t="s">
        <v>330</v>
      </c>
      <c r="D24" s="4" t="s">
        <v>342</v>
      </c>
    </row>
  </sheetData>
  <mergeCells count="4">
    <mergeCell ref="A1:D2"/>
    <mergeCell ref="A6:A10"/>
    <mergeCell ref="A11:A15"/>
    <mergeCell ref="A16:A24"/>
  </mergeCells>
  <hyperlinks>
    <hyperlink ref="C6" r:id="rId1" xr:uid="{92FA01C7-40CD-4EEE-A2C4-10834B50FBC4}"/>
    <hyperlink ref="C7" r:id="rId2" xr:uid="{166CC786-417B-4AA8-9A92-AEA325593117}"/>
    <hyperlink ref="C10" r:id="rId3" xr:uid="{33D070BE-1B02-4EED-9F0F-12E6F04B2CC2}"/>
    <hyperlink ref="C5" r:id="rId4" xr:uid="{A6371174-8196-4011-894E-A86D901403F8}"/>
    <hyperlink ref="C11" r:id="rId5" xr:uid="{46D7D96C-2142-48D8-A6F7-0514172A0188}"/>
    <hyperlink ref="C12" r:id="rId6" xr:uid="{B6BFE1E4-2E83-4964-8549-96032C461B44}"/>
    <hyperlink ref="C13" r:id="rId7" xr:uid="{6A830B7E-210E-47C1-AAD9-92B3223919E8}"/>
    <hyperlink ref="C14" r:id="rId8" xr:uid="{36161144-B353-482D-92DC-D2B78D881F93}"/>
    <hyperlink ref="C15" r:id="rId9" xr:uid="{6ED9DB32-DA1E-4008-9367-172AFC0CDD1B}"/>
    <hyperlink ref="C16" r:id="rId10" xr:uid="{D19E0803-252E-45E2-A76C-41BB328EB07D}"/>
    <hyperlink ref="C17" r:id="rId11" xr:uid="{361BD85F-4588-45CA-B568-5E3555C77051}"/>
    <hyperlink ref="C18" r:id="rId12" xr:uid="{DEA2DDF7-5091-4127-A9AA-0677D2289F56}"/>
    <hyperlink ref="C19" r:id="rId13" xr:uid="{E72F0BB0-E6B2-47F7-BF6C-FEB21E49340E}"/>
    <hyperlink ref="C20" r:id="rId14" xr:uid="{24390832-CACB-4029-A7AE-7E6A99FF34BD}"/>
    <hyperlink ref="C21" r:id="rId15" xr:uid="{B218C8D4-1674-4B2E-A9B5-184F89973AC8}"/>
    <hyperlink ref="C22" r:id="rId16" xr:uid="{E3C51530-066F-49F2-9978-D9E0453375F8}"/>
    <hyperlink ref="C23" r:id="rId17" xr:uid="{7E4E56FF-246E-4F61-949E-9B8069FB4A87}"/>
    <hyperlink ref="C24" r:id="rId18" xr:uid="{AD888D62-6BD6-4BC8-8040-560293EDE1F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2598-8665-400A-9AC8-E8D74EF37D11}">
  <dimension ref="B1:C24"/>
  <sheetViews>
    <sheetView topLeftCell="B1" workbookViewId="0">
      <selection activeCell="D20" sqref="D20"/>
    </sheetView>
  </sheetViews>
  <sheetFormatPr defaultColWidth="9" defaultRowHeight="15" x14ac:dyDescent="0.25"/>
  <cols>
    <col min="2" max="2" width="24.5703125" customWidth="1"/>
  </cols>
  <sheetData>
    <row r="1" spans="2:3" x14ac:dyDescent="0.25">
      <c r="B1" s="19" t="s">
        <v>303</v>
      </c>
    </row>
    <row r="2" spans="2:3" x14ac:dyDescent="0.25">
      <c r="B2" t="s">
        <v>301</v>
      </c>
    </row>
    <row r="4" spans="2:3" x14ac:dyDescent="0.25">
      <c r="B4" s="20" t="s">
        <v>302</v>
      </c>
      <c r="C4" s="20" t="s">
        <v>193</v>
      </c>
    </row>
    <row r="5" spans="2:3" x14ac:dyDescent="0.25">
      <c r="B5" t="s">
        <v>194</v>
      </c>
      <c r="C5" s="22">
        <v>6.2E-2</v>
      </c>
    </row>
    <row r="6" spans="2:3" x14ac:dyDescent="0.25">
      <c r="B6" t="s">
        <v>195</v>
      </c>
      <c r="C6" s="22">
        <v>0.32300000000000001</v>
      </c>
    </row>
    <row r="7" spans="2:3" x14ac:dyDescent="0.25">
      <c r="B7" t="s">
        <v>196</v>
      </c>
      <c r="C7" s="22">
        <v>0.151</v>
      </c>
    </row>
    <row r="8" spans="2:3" x14ac:dyDescent="0.25">
      <c r="B8" t="s">
        <v>197</v>
      </c>
      <c r="C8" s="22">
        <v>0.20399999999999999</v>
      </c>
    </row>
    <row r="9" spans="2:3" x14ac:dyDescent="0.25">
      <c r="B9" t="s">
        <v>198</v>
      </c>
      <c r="C9" s="22">
        <v>7.1999999999999995E-2</v>
      </c>
    </row>
    <row r="10" spans="2:3" x14ac:dyDescent="0.25">
      <c r="B10" t="s">
        <v>199</v>
      </c>
      <c r="C10" s="22">
        <v>4.9000000000000002E-2</v>
      </c>
    </row>
    <row r="11" spans="2:3" x14ac:dyDescent="0.25">
      <c r="B11" t="s">
        <v>200</v>
      </c>
      <c r="C11" s="22">
        <v>0.13800000000000001</v>
      </c>
    </row>
    <row r="18" spans="3:3" x14ac:dyDescent="0.25">
      <c r="C18" s="22"/>
    </row>
    <row r="19" spans="3:3" x14ac:dyDescent="0.25">
      <c r="C19" s="22"/>
    </row>
    <row r="20" spans="3:3" x14ac:dyDescent="0.25">
      <c r="C20" s="22"/>
    </row>
    <row r="21" spans="3:3" x14ac:dyDescent="0.25">
      <c r="C21" s="22"/>
    </row>
    <row r="22" spans="3:3" x14ac:dyDescent="0.25">
      <c r="C22" s="22"/>
    </row>
    <row r="23" spans="3:3" x14ac:dyDescent="0.25">
      <c r="C23" s="22"/>
    </row>
    <row r="24" spans="3:3" x14ac:dyDescent="0.25">
      <c r="C24" s="2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F030-EC3B-4BF4-AE9D-B087FC45A053}">
  <dimension ref="A1:H16"/>
  <sheetViews>
    <sheetView workbookViewId="0">
      <selection activeCell="N36" sqref="N36"/>
    </sheetView>
  </sheetViews>
  <sheetFormatPr defaultColWidth="9" defaultRowHeight="15" x14ac:dyDescent="0.25"/>
  <cols>
    <col min="2" max="2" width="12.140625" customWidth="1"/>
  </cols>
  <sheetData>
    <row r="1" spans="1:8" x14ac:dyDescent="0.25">
      <c r="A1" s="19" t="s">
        <v>305</v>
      </c>
    </row>
    <row r="2" spans="1:8" x14ac:dyDescent="0.25">
      <c r="A2" t="s">
        <v>301</v>
      </c>
    </row>
    <row r="4" spans="1:8" x14ac:dyDescent="0.25">
      <c r="A4" s="20" t="s">
        <v>297</v>
      </c>
      <c r="B4" s="20" t="s">
        <v>201</v>
      </c>
      <c r="C4" s="20" t="s">
        <v>202</v>
      </c>
      <c r="D4" s="20" t="s">
        <v>203</v>
      </c>
      <c r="E4" s="20" t="s">
        <v>204</v>
      </c>
      <c r="F4" s="20" t="s">
        <v>205</v>
      </c>
      <c r="G4" s="20" t="s">
        <v>206</v>
      </c>
      <c r="H4" s="20" t="s">
        <v>207</v>
      </c>
    </row>
    <row r="5" spans="1:8" x14ac:dyDescent="0.25">
      <c r="A5">
        <v>2013</v>
      </c>
      <c r="B5">
        <v>513</v>
      </c>
      <c r="C5">
        <v>2154</v>
      </c>
      <c r="D5">
        <v>837</v>
      </c>
      <c r="E5">
        <v>0</v>
      </c>
      <c r="F5">
        <v>2527</v>
      </c>
      <c r="G5">
        <v>296</v>
      </c>
      <c r="H5">
        <v>10150</v>
      </c>
    </row>
    <row r="6" spans="1:8" x14ac:dyDescent="0.25">
      <c r="A6">
        <v>2014</v>
      </c>
      <c r="B6">
        <v>725</v>
      </c>
      <c r="C6">
        <v>2696</v>
      </c>
      <c r="D6">
        <v>1162</v>
      </c>
      <c r="E6">
        <v>0</v>
      </c>
      <c r="F6">
        <v>2922</v>
      </c>
      <c r="G6">
        <v>352</v>
      </c>
      <c r="H6">
        <v>9461</v>
      </c>
    </row>
    <row r="7" spans="1:8" x14ac:dyDescent="0.25">
      <c r="A7">
        <v>2015</v>
      </c>
      <c r="B7">
        <v>754</v>
      </c>
      <c r="C7">
        <v>3094</v>
      </c>
      <c r="D7">
        <v>1312</v>
      </c>
      <c r="E7">
        <v>0</v>
      </c>
      <c r="F7">
        <v>3145</v>
      </c>
      <c r="G7">
        <v>340</v>
      </c>
      <c r="H7">
        <v>9412</v>
      </c>
    </row>
    <row r="8" spans="1:8" x14ac:dyDescent="0.25">
      <c r="A8">
        <v>2016</v>
      </c>
      <c r="B8">
        <v>958</v>
      </c>
      <c r="C8">
        <v>3645</v>
      </c>
      <c r="D8">
        <v>1483</v>
      </c>
      <c r="E8">
        <v>0</v>
      </c>
      <c r="F8">
        <v>3760</v>
      </c>
      <c r="G8">
        <v>575</v>
      </c>
      <c r="H8">
        <v>8833</v>
      </c>
    </row>
    <row r="9" spans="1:8" x14ac:dyDescent="0.25">
      <c r="A9">
        <v>2017</v>
      </c>
      <c r="B9">
        <v>1119</v>
      </c>
      <c r="C9">
        <v>4294</v>
      </c>
      <c r="D9">
        <v>1641</v>
      </c>
      <c r="E9">
        <v>0</v>
      </c>
      <c r="F9">
        <v>5581</v>
      </c>
      <c r="G9">
        <v>942</v>
      </c>
      <c r="H9">
        <v>6798</v>
      </c>
    </row>
    <row r="10" spans="1:8" x14ac:dyDescent="0.25">
      <c r="A10">
        <v>2018</v>
      </c>
      <c r="B10">
        <v>1299</v>
      </c>
      <c r="C10">
        <v>4492</v>
      </c>
      <c r="D10">
        <v>1960</v>
      </c>
      <c r="E10">
        <v>0</v>
      </c>
      <c r="F10">
        <v>6595</v>
      </c>
      <c r="G10">
        <v>1451</v>
      </c>
      <c r="H10">
        <v>5656</v>
      </c>
    </row>
    <row r="11" spans="1:8" x14ac:dyDescent="0.25">
      <c r="A11">
        <v>2019</v>
      </c>
      <c r="B11">
        <v>1359</v>
      </c>
      <c r="C11">
        <v>5639</v>
      </c>
      <c r="D11">
        <v>2131</v>
      </c>
      <c r="E11">
        <v>1234</v>
      </c>
      <c r="F11">
        <v>6344</v>
      </c>
      <c r="G11">
        <v>1821</v>
      </c>
      <c r="H11">
        <v>4246</v>
      </c>
    </row>
    <row r="12" spans="1:8" x14ac:dyDescent="0.25">
      <c r="A12">
        <v>2020</v>
      </c>
      <c r="B12">
        <v>1488</v>
      </c>
      <c r="C12">
        <v>6656</v>
      </c>
      <c r="D12">
        <v>2402</v>
      </c>
      <c r="E12">
        <v>3819</v>
      </c>
      <c r="F12">
        <v>4707</v>
      </c>
      <c r="G12">
        <v>1669</v>
      </c>
      <c r="H12">
        <v>3738</v>
      </c>
    </row>
    <row r="13" spans="1:8" x14ac:dyDescent="0.25">
      <c r="A13">
        <v>2021</v>
      </c>
      <c r="B13">
        <v>1543</v>
      </c>
      <c r="C13">
        <v>8095</v>
      </c>
      <c r="D13">
        <v>3195</v>
      </c>
      <c r="E13">
        <v>4634</v>
      </c>
      <c r="F13">
        <v>4202</v>
      </c>
      <c r="G13">
        <v>1565</v>
      </c>
      <c r="H13">
        <v>3603</v>
      </c>
    </row>
    <row r="14" spans="1:8" x14ac:dyDescent="0.25">
      <c r="A14">
        <v>2022</v>
      </c>
      <c r="B14">
        <v>1463</v>
      </c>
      <c r="C14">
        <v>8266</v>
      </c>
      <c r="D14">
        <v>3365</v>
      </c>
      <c r="E14">
        <v>4415</v>
      </c>
      <c r="F14">
        <v>3330</v>
      </c>
      <c r="G14">
        <v>1231</v>
      </c>
      <c r="H14">
        <v>3294</v>
      </c>
    </row>
    <row r="15" spans="1:8" x14ac:dyDescent="0.25">
      <c r="A15">
        <v>2023</v>
      </c>
      <c r="B15">
        <v>1592</v>
      </c>
      <c r="C15">
        <v>8230</v>
      </c>
      <c r="D15">
        <v>3818</v>
      </c>
      <c r="E15">
        <v>4829</v>
      </c>
      <c r="F15">
        <v>2597</v>
      </c>
      <c r="G15">
        <v>1244</v>
      </c>
      <c r="H15">
        <v>3018</v>
      </c>
    </row>
    <row r="16" spans="1:8" x14ac:dyDescent="0.25">
      <c r="A16">
        <v>2024</v>
      </c>
      <c r="B16">
        <v>1565</v>
      </c>
      <c r="C16">
        <v>8109</v>
      </c>
      <c r="D16">
        <v>3781</v>
      </c>
      <c r="E16">
        <v>5119</v>
      </c>
      <c r="F16">
        <v>1816</v>
      </c>
      <c r="G16">
        <v>1240</v>
      </c>
      <c r="H16">
        <v>3476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A415-DF82-4116-A45F-30A18C1636D7}">
  <dimension ref="A1:E16"/>
  <sheetViews>
    <sheetView workbookViewId="0">
      <selection activeCell="C27" sqref="C27"/>
    </sheetView>
  </sheetViews>
  <sheetFormatPr defaultColWidth="9" defaultRowHeight="15" x14ac:dyDescent="0.25"/>
  <cols>
    <col min="2" max="3" width="14.140625" customWidth="1"/>
    <col min="4" max="4" width="13.140625" customWidth="1"/>
    <col min="5" max="5" width="13.5703125" customWidth="1"/>
  </cols>
  <sheetData>
    <row r="1" spans="1:5" x14ac:dyDescent="0.25">
      <c r="A1" s="19" t="s">
        <v>306</v>
      </c>
    </row>
    <row r="4" spans="1:5" x14ac:dyDescent="0.25">
      <c r="A4" s="20" t="s">
        <v>297</v>
      </c>
      <c r="B4" s="20" t="s">
        <v>208</v>
      </c>
      <c r="C4" s="20" t="s">
        <v>209</v>
      </c>
      <c r="D4" s="20" t="s">
        <v>210</v>
      </c>
      <c r="E4" s="20" t="s">
        <v>211</v>
      </c>
    </row>
    <row r="5" spans="1:5" x14ac:dyDescent="0.25">
      <c r="A5">
        <v>2013</v>
      </c>
      <c r="B5">
        <v>513</v>
      </c>
      <c r="C5">
        <v>2991</v>
      </c>
      <c r="D5">
        <v>12973</v>
      </c>
      <c r="E5">
        <v>0</v>
      </c>
    </row>
    <row r="6" spans="1:5" x14ac:dyDescent="0.25">
      <c r="A6">
        <v>2014</v>
      </c>
      <c r="B6">
        <v>725</v>
      </c>
      <c r="C6">
        <v>3858</v>
      </c>
      <c r="D6">
        <v>12735</v>
      </c>
      <c r="E6">
        <v>0</v>
      </c>
    </row>
    <row r="7" spans="1:5" x14ac:dyDescent="0.25">
      <c r="A7">
        <v>2015</v>
      </c>
      <c r="B7">
        <v>754</v>
      </c>
      <c r="C7">
        <v>4406</v>
      </c>
      <c r="D7">
        <v>12897</v>
      </c>
      <c r="E7">
        <v>0</v>
      </c>
    </row>
    <row r="8" spans="1:5" x14ac:dyDescent="0.25">
      <c r="A8">
        <v>2016</v>
      </c>
      <c r="B8">
        <v>958</v>
      </c>
      <c r="C8">
        <v>5128</v>
      </c>
      <c r="D8">
        <v>13168</v>
      </c>
      <c r="E8">
        <v>0</v>
      </c>
    </row>
    <row r="9" spans="1:5" x14ac:dyDescent="0.25">
      <c r="A9">
        <v>2017</v>
      </c>
      <c r="B9">
        <v>1119</v>
      </c>
      <c r="C9">
        <v>5935</v>
      </c>
      <c r="D9">
        <v>13321</v>
      </c>
      <c r="E9">
        <v>0</v>
      </c>
    </row>
    <row r="10" spans="1:5" x14ac:dyDescent="0.25">
      <c r="A10">
        <v>2018</v>
      </c>
      <c r="B10">
        <v>1299</v>
      </c>
      <c r="C10">
        <v>6452</v>
      </c>
      <c r="D10">
        <v>13702</v>
      </c>
      <c r="E10">
        <v>0</v>
      </c>
    </row>
    <row r="11" spans="1:5" x14ac:dyDescent="0.25">
      <c r="A11">
        <v>2019</v>
      </c>
      <c r="B11">
        <v>1359</v>
      </c>
      <c r="C11">
        <v>7770</v>
      </c>
      <c r="D11">
        <v>12411</v>
      </c>
      <c r="E11">
        <v>1234</v>
      </c>
    </row>
    <row r="12" spans="1:5" x14ac:dyDescent="0.25">
      <c r="A12">
        <v>2020</v>
      </c>
      <c r="B12">
        <v>1488</v>
      </c>
      <c r="C12">
        <v>9058</v>
      </c>
      <c r="D12">
        <v>10114</v>
      </c>
      <c r="E12">
        <v>3819</v>
      </c>
    </row>
    <row r="13" spans="1:5" x14ac:dyDescent="0.25">
      <c r="A13">
        <v>2021</v>
      </c>
      <c r="B13">
        <v>1543</v>
      </c>
      <c r="C13">
        <v>11290</v>
      </c>
      <c r="D13">
        <v>9370</v>
      </c>
      <c r="E13">
        <v>4634</v>
      </c>
    </row>
    <row r="14" spans="1:5" x14ac:dyDescent="0.25">
      <c r="A14">
        <v>2022</v>
      </c>
      <c r="B14">
        <v>1463</v>
      </c>
      <c r="C14">
        <v>11631</v>
      </c>
      <c r="D14">
        <v>7855</v>
      </c>
      <c r="E14">
        <v>4415</v>
      </c>
    </row>
    <row r="15" spans="1:5" x14ac:dyDescent="0.25">
      <c r="A15">
        <v>2023</v>
      </c>
      <c r="B15">
        <v>1592</v>
      </c>
      <c r="C15">
        <v>12048</v>
      </c>
      <c r="D15">
        <v>6859</v>
      </c>
      <c r="E15">
        <v>4829</v>
      </c>
    </row>
    <row r="16" spans="1:5" x14ac:dyDescent="0.25">
      <c r="A16">
        <v>2024</v>
      </c>
      <c r="B16">
        <v>1565</v>
      </c>
      <c r="C16">
        <v>11890</v>
      </c>
      <c r="D16">
        <v>6532</v>
      </c>
      <c r="E16">
        <v>5119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691A-ED7D-4998-9B13-BF33C3D2BCCB}">
  <dimension ref="A1:U25"/>
  <sheetViews>
    <sheetView workbookViewId="0">
      <selection activeCell="C26" sqref="C26"/>
    </sheetView>
  </sheetViews>
  <sheetFormatPr defaultColWidth="9" defaultRowHeight="15" x14ac:dyDescent="0.25"/>
  <cols>
    <col min="2" max="6" width="18.28515625" customWidth="1"/>
  </cols>
  <sheetData>
    <row r="1" spans="1:21" x14ac:dyDescent="0.25">
      <c r="A1" s="19" t="s">
        <v>308</v>
      </c>
    </row>
    <row r="2" spans="1:21" x14ac:dyDescent="0.25">
      <c r="A2" t="s">
        <v>295</v>
      </c>
    </row>
    <row r="4" spans="1:21" x14ac:dyDescent="0.25">
      <c r="A4" s="20"/>
      <c r="B4" s="20" t="s">
        <v>182</v>
      </c>
      <c r="C4" s="20" t="s">
        <v>212</v>
      </c>
      <c r="D4" s="20" t="s">
        <v>213</v>
      </c>
      <c r="E4" s="20" t="s">
        <v>214</v>
      </c>
      <c r="F4" s="20" t="s">
        <v>215</v>
      </c>
    </row>
    <row r="5" spans="1:21" x14ac:dyDescent="0.25">
      <c r="A5">
        <v>2011</v>
      </c>
      <c r="B5" s="25">
        <v>8.5376532399299473E-2</v>
      </c>
      <c r="C5" s="25">
        <v>0.49091229927651314</v>
      </c>
      <c r="D5" s="25">
        <v>0.52703254800490262</v>
      </c>
      <c r="E5" s="25">
        <v>0.21875</v>
      </c>
      <c r="F5" s="25">
        <v>0.40074595938665564</v>
      </c>
    </row>
    <row r="6" spans="1:21" x14ac:dyDescent="0.25">
      <c r="A6">
        <v>2012</v>
      </c>
      <c r="B6" s="25">
        <v>0.11464435146443515</v>
      </c>
      <c r="C6" s="25">
        <v>0.49828403333878085</v>
      </c>
      <c r="D6" s="25">
        <v>0.55583543240973976</v>
      </c>
      <c r="E6" s="25">
        <v>0.22134935304990758</v>
      </c>
      <c r="F6" s="25">
        <v>0.42089397579011822</v>
      </c>
      <c r="P6" s="28"/>
      <c r="Q6" s="28"/>
      <c r="R6" s="28"/>
      <c r="S6" s="28"/>
    </row>
    <row r="7" spans="1:21" x14ac:dyDescent="0.25">
      <c r="A7">
        <v>2013</v>
      </c>
      <c r="B7" s="25">
        <v>0.10784725136382711</v>
      </c>
      <c r="C7" s="25">
        <v>0.5153595332074824</v>
      </c>
      <c r="D7" s="25">
        <v>0.56824580732035745</v>
      </c>
      <c r="E7" s="25">
        <v>0.23016230838593327</v>
      </c>
      <c r="F7" s="25">
        <v>0.42866049589947725</v>
      </c>
      <c r="P7" s="28"/>
      <c r="Q7" s="28"/>
      <c r="R7" s="28"/>
      <c r="S7" s="28"/>
    </row>
    <row r="8" spans="1:21" x14ac:dyDescent="0.25">
      <c r="A8">
        <v>2014</v>
      </c>
      <c r="B8" s="25">
        <v>0.11233885819521179</v>
      </c>
      <c r="C8" s="25">
        <v>0.54007820136852391</v>
      </c>
      <c r="D8" s="25">
        <v>0.58093311116400859</v>
      </c>
      <c r="E8" s="25">
        <v>0.25571273122959737</v>
      </c>
      <c r="F8" s="25">
        <v>0.44263643843130085</v>
      </c>
      <c r="P8" s="28"/>
      <c r="Q8" s="28"/>
      <c r="R8" s="28"/>
      <c r="S8" s="28"/>
    </row>
    <row r="9" spans="1:21" x14ac:dyDescent="0.25">
      <c r="A9">
        <v>2015</v>
      </c>
      <c r="B9" s="25">
        <v>0.12466436517069429</v>
      </c>
      <c r="C9" s="25">
        <v>0.56157078215901746</v>
      </c>
      <c r="D9" s="25">
        <v>0.5961342828077314</v>
      </c>
      <c r="E9" s="25">
        <v>0.26831828679403735</v>
      </c>
      <c r="F9" s="25">
        <v>0.46188160770843556</v>
      </c>
      <c r="P9" s="28"/>
      <c r="Q9" s="28"/>
      <c r="R9" s="28"/>
      <c r="S9" s="28"/>
    </row>
    <row r="10" spans="1:21" x14ac:dyDescent="0.25">
      <c r="A10">
        <v>2016</v>
      </c>
      <c r="B10" s="25">
        <v>0.141869918699187</v>
      </c>
      <c r="C10" s="25">
        <v>0.56673143027947992</v>
      </c>
      <c r="D10" s="25">
        <v>0.62606655290102387</v>
      </c>
      <c r="E10" s="25">
        <v>0.29835350128942673</v>
      </c>
      <c r="F10" s="25">
        <v>0.48852403377031095</v>
      </c>
      <c r="P10" s="28"/>
      <c r="Q10" s="28"/>
      <c r="R10" s="28"/>
      <c r="S10" s="28"/>
    </row>
    <row r="11" spans="1:21" x14ac:dyDescent="0.25">
      <c r="A11">
        <v>2017</v>
      </c>
      <c r="B11" s="25">
        <v>0.15971223021582734</v>
      </c>
      <c r="C11" s="25">
        <v>0.60293899361733705</v>
      </c>
      <c r="D11" s="25">
        <v>0.62055837563451777</v>
      </c>
      <c r="E11" s="25">
        <v>0.32003816793893131</v>
      </c>
      <c r="F11" s="25">
        <v>0.50145807534055042</v>
      </c>
      <c r="P11" s="28"/>
      <c r="Q11" s="28"/>
      <c r="R11" s="28"/>
      <c r="S11" s="28"/>
    </row>
    <row r="12" spans="1:21" x14ac:dyDescent="0.25">
      <c r="A12">
        <v>2018</v>
      </c>
      <c r="B12" s="25">
        <v>0.15986264784433421</v>
      </c>
      <c r="C12" s="25">
        <v>0.62093227792436234</v>
      </c>
      <c r="D12" s="25">
        <v>0.63967611336032393</v>
      </c>
      <c r="E12" s="25">
        <v>0.32050359712230214</v>
      </c>
      <c r="F12" s="25">
        <v>0.51635185763346858</v>
      </c>
      <c r="P12" s="28"/>
      <c r="Q12" s="28"/>
      <c r="R12" s="28"/>
      <c r="S12" s="28"/>
    </row>
    <row r="13" spans="1:21" x14ac:dyDescent="0.25">
      <c r="A13">
        <v>2019</v>
      </c>
      <c r="B13" s="25">
        <v>0.16226274655749906</v>
      </c>
      <c r="C13" s="25">
        <v>0.61877987067753726</v>
      </c>
      <c r="D13" s="25">
        <v>0.63840509238794096</v>
      </c>
      <c r="E13" s="25">
        <v>0.33248687997291348</v>
      </c>
      <c r="F13" s="25">
        <v>0.51900514452792479</v>
      </c>
      <c r="P13" s="28"/>
      <c r="Q13" s="28"/>
      <c r="R13" s="28"/>
      <c r="S13" s="28"/>
    </row>
    <row r="14" spans="1:21" x14ac:dyDescent="0.25">
      <c r="A14">
        <v>2020</v>
      </c>
      <c r="B14" s="25">
        <v>0.16551221290557783</v>
      </c>
      <c r="C14" s="25">
        <v>0.63286573146292591</v>
      </c>
      <c r="D14" s="25">
        <v>0.67776034354612269</v>
      </c>
      <c r="E14" s="25">
        <v>0.36321483771251933</v>
      </c>
      <c r="F14" s="25">
        <v>0.55079663603136864</v>
      </c>
      <c r="P14" s="28"/>
      <c r="Q14" s="28"/>
      <c r="R14" s="28"/>
      <c r="S14" s="28"/>
      <c r="T14" s="29"/>
      <c r="U14" s="29"/>
    </row>
    <row r="15" spans="1:21" x14ac:dyDescent="0.25">
      <c r="A15">
        <v>2021</v>
      </c>
      <c r="B15" s="25">
        <v>0.17899761336515513</v>
      </c>
      <c r="C15" s="25">
        <v>0.65516829792313203</v>
      </c>
      <c r="D15" s="25">
        <v>0.68403205918618992</v>
      </c>
      <c r="E15" s="25">
        <v>0.36968085106382981</v>
      </c>
      <c r="F15" s="25">
        <v>0.5599253347064882</v>
      </c>
      <c r="P15" s="28"/>
      <c r="Q15" s="28"/>
      <c r="R15" s="28"/>
      <c r="S15" s="28"/>
      <c r="T15" s="29"/>
      <c r="U15" s="29"/>
    </row>
    <row r="16" spans="1:21" x14ac:dyDescent="0.25">
      <c r="A16">
        <v>2022</v>
      </c>
      <c r="B16" s="25">
        <v>0.19665122907018168</v>
      </c>
      <c r="C16" s="25">
        <v>0.65178231637701378</v>
      </c>
      <c r="D16" s="25">
        <v>0.68657441126487007</v>
      </c>
      <c r="E16" s="25">
        <v>0.39689542483660128</v>
      </c>
      <c r="F16" s="25">
        <v>0.56923920869475775</v>
      </c>
      <c r="P16" s="28"/>
      <c r="Q16" s="28"/>
      <c r="R16" s="28"/>
      <c r="S16" s="28"/>
      <c r="T16" s="29"/>
      <c r="U16" s="29"/>
    </row>
    <row r="17" spans="1:21" x14ac:dyDescent="0.25">
      <c r="A17">
        <v>2023</v>
      </c>
      <c r="B17" s="29">
        <v>0.21542270958613371</v>
      </c>
      <c r="C17" s="29">
        <v>0.6614664586583463</v>
      </c>
      <c r="D17" s="29">
        <v>0.69242595889302472</v>
      </c>
      <c r="E17" s="29">
        <v>0.38577138289368507</v>
      </c>
      <c r="F17" s="29">
        <v>0.57212000549224218</v>
      </c>
      <c r="P17" s="28"/>
      <c r="Q17" s="28"/>
      <c r="R17" s="28"/>
      <c r="S17" s="28"/>
      <c r="T17" s="29"/>
      <c r="U17" s="29"/>
    </row>
    <row r="18" spans="1:21" x14ac:dyDescent="0.25">
      <c r="A18">
        <v>2024</v>
      </c>
      <c r="B18" s="29">
        <v>0.20503048780487804</v>
      </c>
      <c r="C18" s="29">
        <v>0.67205274043433294</v>
      </c>
      <c r="D18" s="29">
        <v>0.69964282747736528</v>
      </c>
      <c r="E18" s="29">
        <v>0.37416693113297367</v>
      </c>
      <c r="F18" s="29">
        <v>0.57552001672415598</v>
      </c>
      <c r="P18" s="28"/>
      <c r="Q18" s="28"/>
      <c r="R18" s="28"/>
      <c r="S18" s="28"/>
      <c r="T18" s="29"/>
      <c r="U18" s="29"/>
    </row>
    <row r="19" spans="1:21" x14ac:dyDescent="0.25">
      <c r="P19" s="28"/>
      <c r="Q19" s="28"/>
      <c r="R19" s="28"/>
      <c r="S19" s="28"/>
      <c r="T19" s="29"/>
      <c r="U19" s="29"/>
    </row>
    <row r="20" spans="1:21" x14ac:dyDescent="0.25">
      <c r="Q20" s="29"/>
      <c r="R20" s="29"/>
      <c r="S20" s="29"/>
      <c r="T20" s="29"/>
      <c r="U20" s="29"/>
    </row>
    <row r="21" spans="1:21" x14ac:dyDescent="0.25">
      <c r="Q21" s="29"/>
      <c r="R21" s="29"/>
      <c r="S21" s="29"/>
      <c r="T21" s="29"/>
      <c r="U21" s="29"/>
    </row>
    <row r="22" spans="1:21" x14ac:dyDescent="0.25">
      <c r="Q22" s="29"/>
      <c r="R22" s="29"/>
      <c r="S22" s="29"/>
      <c r="T22" s="29"/>
      <c r="U22" s="29"/>
    </row>
    <row r="23" spans="1:21" x14ac:dyDescent="0.25">
      <c r="Q23" s="29"/>
      <c r="R23" s="29"/>
      <c r="S23" s="29"/>
      <c r="T23" s="29"/>
      <c r="U23" s="29"/>
    </row>
    <row r="24" spans="1:21" x14ac:dyDescent="0.25">
      <c r="Q24" s="29"/>
      <c r="R24" s="29"/>
      <c r="S24" s="29"/>
      <c r="T24" s="29"/>
      <c r="U24" s="29"/>
    </row>
    <row r="25" spans="1:21" x14ac:dyDescent="0.25">
      <c r="Q25" s="29"/>
      <c r="R25" s="29"/>
      <c r="S25" s="29"/>
      <c r="T25" s="29"/>
      <c r="U25" s="29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9EC6-8A13-4461-B275-4D6F8C8F17D6}">
  <dimension ref="A1:AB80"/>
  <sheetViews>
    <sheetView workbookViewId="0">
      <selection activeCell="H4" sqref="H4"/>
    </sheetView>
  </sheetViews>
  <sheetFormatPr defaultColWidth="9.140625" defaultRowHeight="15" x14ac:dyDescent="0.25"/>
  <cols>
    <col min="1" max="1" width="18.7109375" customWidth="1"/>
    <col min="2" max="2" width="21.85546875" customWidth="1"/>
    <col min="22" max="22" width="18.7109375" bestFit="1" customWidth="1"/>
    <col min="23" max="23" width="55.28515625" bestFit="1" customWidth="1"/>
    <col min="24" max="24" width="12" bestFit="1" customWidth="1"/>
    <col min="26" max="26" width="44.140625" customWidth="1"/>
    <col min="27" max="27" width="20.85546875" customWidth="1"/>
  </cols>
  <sheetData>
    <row r="1" spans="1:28" ht="17.25" x14ac:dyDescent="0.25">
      <c r="A1" s="19" t="s">
        <v>310</v>
      </c>
    </row>
    <row r="2" spans="1:28" ht="17.25" x14ac:dyDescent="0.25">
      <c r="A2" t="s">
        <v>309</v>
      </c>
    </row>
    <row r="3" spans="1:28" x14ac:dyDescent="0.25">
      <c r="A3" t="s">
        <v>295</v>
      </c>
    </row>
    <row r="5" spans="1:28" x14ac:dyDescent="0.25">
      <c r="A5" s="20" t="s">
        <v>216</v>
      </c>
      <c r="B5" s="20" t="s">
        <v>217</v>
      </c>
      <c r="C5" s="20" t="s">
        <v>193</v>
      </c>
      <c r="Z5" s="30"/>
      <c r="AA5" s="30" t="s">
        <v>217</v>
      </c>
      <c r="AB5" s="30" t="s">
        <v>218</v>
      </c>
    </row>
    <row r="6" spans="1:28" ht="30" x14ac:dyDescent="0.25">
      <c r="A6" t="s">
        <v>182</v>
      </c>
      <c r="B6" t="s">
        <v>219</v>
      </c>
      <c r="C6" s="29">
        <v>4.2553191489361701E-2</v>
      </c>
      <c r="X6" s="29"/>
      <c r="Z6" s="31"/>
      <c r="AA6" s="31" t="s">
        <v>220</v>
      </c>
      <c r="AB6" s="32">
        <v>408</v>
      </c>
    </row>
    <row r="7" spans="1:28" ht="30" x14ac:dyDescent="0.25">
      <c r="A7" t="s">
        <v>182</v>
      </c>
      <c r="B7" t="s">
        <v>221</v>
      </c>
      <c r="C7" s="29">
        <v>4.8245614035087717E-2</v>
      </c>
      <c r="X7" s="29"/>
      <c r="Z7" s="31"/>
      <c r="AA7" s="31" t="s">
        <v>222</v>
      </c>
      <c r="AB7" s="32">
        <v>361</v>
      </c>
    </row>
    <row r="8" spans="1:28" ht="30" x14ac:dyDescent="0.25">
      <c r="A8" t="s">
        <v>182</v>
      </c>
      <c r="B8" t="s">
        <v>222</v>
      </c>
      <c r="C8" s="29">
        <v>0.13125000000000001</v>
      </c>
      <c r="X8" s="29"/>
      <c r="Z8" s="31"/>
      <c r="AA8" s="31" t="s">
        <v>223</v>
      </c>
      <c r="AB8" s="32">
        <v>250</v>
      </c>
    </row>
    <row r="9" spans="1:28" x14ac:dyDescent="0.25">
      <c r="A9" t="s">
        <v>182</v>
      </c>
      <c r="B9" t="s">
        <v>220</v>
      </c>
      <c r="C9" s="29">
        <v>0.1423076923076923</v>
      </c>
      <c r="X9" s="29"/>
      <c r="Z9" s="31"/>
      <c r="AA9" s="31" t="s">
        <v>224</v>
      </c>
      <c r="AB9" s="32">
        <v>204</v>
      </c>
    </row>
    <row r="10" spans="1:28" x14ac:dyDescent="0.25">
      <c r="A10" t="s">
        <v>182</v>
      </c>
      <c r="B10" t="s">
        <v>224</v>
      </c>
      <c r="C10" s="29">
        <v>0.26874999999999999</v>
      </c>
      <c r="X10" s="29"/>
      <c r="Z10" s="31"/>
      <c r="AA10" s="31" t="s">
        <v>225</v>
      </c>
      <c r="AB10" s="32">
        <v>286</v>
      </c>
    </row>
    <row r="11" spans="1:28" ht="30" x14ac:dyDescent="0.25">
      <c r="A11" t="s">
        <v>182</v>
      </c>
      <c r="B11" t="s">
        <v>226</v>
      </c>
      <c r="C11" s="29">
        <v>0.29385964912280704</v>
      </c>
      <c r="X11" s="29"/>
      <c r="Z11" s="31"/>
      <c r="AA11" s="31" t="s">
        <v>226</v>
      </c>
      <c r="AB11" s="32">
        <v>209</v>
      </c>
    </row>
    <row r="12" spans="1:28" x14ac:dyDescent="0.25">
      <c r="A12" t="s">
        <v>182</v>
      </c>
      <c r="B12" t="s">
        <v>227</v>
      </c>
      <c r="C12" s="29">
        <v>0.30593607305936071</v>
      </c>
      <c r="X12" s="29"/>
      <c r="Z12" s="31"/>
      <c r="AA12" s="31"/>
      <c r="AB12" s="32"/>
    </row>
    <row r="13" spans="1:28" x14ac:dyDescent="0.25">
      <c r="A13" t="s">
        <v>182</v>
      </c>
      <c r="B13" t="s">
        <v>225</v>
      </c>
      <c r="C13" s="29">
        <v>0.39100346020761245</v>
      </c>
      <c r="X13" s="29"/>
      <c r="Z13" s="31"/>
      <c r="AA13" s="31"/>
      <c r="AB13" s="32"/>
    </row>
    <row r="14" spans="1:28" x14ac:dyDescent="0.25">
      <c r="C14" s="25"/>
      <c r="X14" s="29"/>
      <c r="Z14" s="31"/>
      <c r="AA14" s="31" t="s">
        <v>228</v>
      </c>
      <c r="AB14" s="32">
        <v>936</v>
      </c>
    </row>
    <row r="15" spans="1:28" x14ac:dyDescent="0.25">
      <c r="A15" t="s">
        <v>212</v>
      </c>
      <c r="B15" t="s">
        <v>179</v>
      </c>
      <c r="C15" s="29">
        <v>0.60710321864594896</v>
      </c>
      <c r="X15" s="29"/>
      <c r="Z15" s="31"/>
      <c r="AA15" s="31" t="s">
        <v>179</v>
      </c>
      <c r="AB15" s="32">
        <v>923</v>
      </c>
    </row>
    <row r="16" spans="1:28" x14ac:dyDescent="0.25">
      <c r="A16" t="s">
        <v>212</v>
      </c>
      <c r="B16" t="s">
        <v>228</v>
      </c>
      <c r="C16" s="29">
        <v>0.61300309597523217</v>
      </c>
      <c r="X16" s="29"/>
      <c r="Z16" s="31"/>
      <c r="AA16" s="31" t="s">
        <v>229</v>
      </c>
      <c r="AB16" s="32">
        <v>506</v>
      </c>
    </row>
    <row r="17" spans="1:28" x14ac:dyDescent="0.25">
      <c r="A17" t="s">
        <v>212</v>
      </c>
      <c r="B17" t="s">
        <v>230</v>
      </c>
      <c r="C17" s="29">
        <v>0.67197452229299359</v>
      </c>
      <c r="X17" s="29"/>
      <c r="Z17" s="31"/>
      <c r="AA17" s="31" t="s">
        <v>231</v>
      </c>
      <c r="AB17" s="32">
        <v>406</v>
      </c>
    </row>
    <row r="18" spans="1:28" x14ac:dyDescent="0.25">
      <c r="A18" t="s">
        <v>212</v>
      </c>
      <c r="B18" t="s">
        <v>232</v>
      </c>
      <c r="C18" s="29">
        <v>0.67441860465116277</v>
      </c>
      <c r="X18" s="29"/>
      <c r="Z18" s="31"/>
      <c r="AA18" s="31" t="s">
        <v>233</v>
      </c>
      <c r="AB18" s="32">
        <v>869</v>
      </c>
    </row>
    <row r="19" spans="1:28" x14ac:dyDescent="0.25">
      <c r="A19" t="s">
        <v>212</v>
      </c>
      <c r="B19" t="s">
        <v>234</v>
      </c>
      <c r="C19" s="29">
        <v>0.71593090211132437</v>
      </c>
      <c r="X19" s="29"/>
      <c r="Z19" s="31"/>
      <c r="AA19" s="31" t="s">
        <v>234</v>
      </c>
      <c r="AB19" s="32">
        <v>448</v>
      </c>
    </row>
    <row r="20" spans="1:28" x14ac:dyDescent="0.25">
      <c r="A20" t="s">
        <v>212</v>
      </c>
      <c r="B20" t="s">
        <v>235</v>
      </c>
      <c r="C20" s="29">
        <v>0.71604938271604934</v>
      </c>
      <c r="X20" s="29"/>
      <c r="Z20" s="31"/>
      <c r="AA20" s="31" t="s">
        <v>236</v>
      </c>
      <c r="AB20" s="32">
        <v>2011</v>
      </c>
    </row>
    <row r="21" spans="1:28" x14ac:dyDescent="0.25">
      <c r="A21" t="s">
        <v>212</v>
      </c>
      <c r="B21" t="s">
        <v>233</v>
      </c>
      <c r="C21" s="25">
        <v>0.72222222222222221</v>
      </c>
      <c r="X21" s="29"/>
      <c r="Z21" s="31"/>
      <c r="AA21" s="31" t="s">
        <v>237</v>
      </c>
      <c r="AB21" s="32">
        <v>1052</v>
      </c>
    </row>
    <row r="22" spans="1:28" x14ac:dyDescent="0.25">
      <c r="A22" t="s">
        <v>212</v>
      </c>
      <c r="B22" t="s">
        <v>231</v>
      </c>
      <c r="C22" s="25">
        <v>0.73045822102425872</v>
      </c>
      <c r="X22" s="29"/>
      <c r="Z22" s="31"/>
      <c r="AA22" s="31"/>
      <c r="AB22" s="32"/>
    </row>
    <row r="23" spans="1:28" x14ac:dyDescent="0.25">
      <c r="C23" s="25"/>
      <c r="X23" s="29"/>
      <c r="Z23" s="31"/>
      <c r="AA23" s="31"/>
      <c r="AB23" s="32"/>
    </row>
    <row r="24" spans="1:28" ht="30" x14ac:dyDescent="0.25">
      <c r="A24" t="s">
        <v>213</v>
      </c>
      <c r="B24" t="s">
        <v>236</v>
      </c>
      <c r="C24" s="25">
        <v>0.57549234135667393</v>
      </c>
      <c r="X24" s="29"/>
      <c r="Z24" s="31"/>
      <c r="AA24" s="31" t="s">
        <v>238</v>
      </c>
      <c r="AB24" s="32">
        <v>1170</v>
      </c>
    </row>
    <row r="25" spans="1:28" x14ac:dyDescent="0.25">
      <c r="A25" t="s">
        <v>213</v>
      </c>
      <c r="B25" t="s">
        <v>239</v>
      </c>
      <c r="C25" s="25">
        <v>0.59361997226074892</v>
      </c>
      <c r="X25" s="29"/>
      <c r="Z25" s="31"/>
      <c r="AA25" s="31" t="s">
        <v>240</v>
      </c>
      <c r="AB25" s="32">
        <v>2160</v>
      </c>
    </row>
    <row r="26" spans="1:28" x14ac:dyDescent="0.25">
      <c r="A26" t="s">
        <v>213</v>
      </c>
      <c r="B26" t="s">
        <v>241</v>
      </c>
      <c r="C26" s="25">
        <v>0.65162454873646214</v>
      </c>
      <c r="X26" s="29"/>
      <c r="Z26" s="31"/>
      <c r="AA26" s="31" t="s">
        <v>173</v>
      </c>
      <c r="AB26" s="32">
        <v>1751</v>
      </c>
    </row>
    <row r="27" spans="1:28" ht="45" x14ac:dyDescent="0.25">
      <c r="A27" t="s">
        <v>213</v>
      </c>
      <c r="B27" t="s">
        <v>169</v>
      </c>
      <c r="C27" s="25">
        <v>0.66721044045677003</v>
      </c>
      <c r="X27" s="29"/>
      <c r="Z27" s="31"/>
      <c r="AA27" s="31" t="s">
        <v>242</v>
      </c>
      <c r="AB27" s="32">
        <v>1141</v>
      </c>
    </row>
    <row r="28" spans="1:28" x14ac:dyDescent="0.25">
      <c r="A28" t="s">
        <v>213</v>
      </c>
      <c r="B28" t="s">
        <v>238</v>
      </c>
      <c r="C28" s="25">
        <v>0.71620325982742095</v>
      </c>
      <c r="X28" s="29"/>
      <c r="Z28" s="31"/>
      <c r="AA28" s="31" t="s">
        <v>243</v>
      </c>
      <c r="AB28" s="32">
        <v>522</v>
      </c>
    </row>
    <row r="29" spans="1:28" ht="30" x14ac:dyDescent="0.25">
      <c r="A29" t="s">
        <v>213</v>
      </c>
      <c r="B29" t="s">
        <v>240</v>
      </c>
      <c r="C29" s="25">
        <v>0.75245579567779963</v>
      </c>
      <c r="X29" s="29"/>
      <c r="Z29" s="31"/>
      <c r="AA29" s="31" t="s">
        <v>244</v>
      </c>
      <c r="AB29" s="32">
        <v>1476</v>
      </c>
    </row>
    <row r="30" spans="1:28" x14ac:dyDescent="0.25">
      <c r="A30" t="s">
        <v>213</v>
      </c>
      <c r="B30" t="s">
        <v>173</v>
      </c>
      <c r="C30" s="25">
        <v>0.79053254437869824</v>
      </c>
      <c r="X30" s="29"/>
      <c r="Z30" s="31"/>
      <c r="AA30" s="31"/>
      <c r="AB30" s="32"/>
    </row>
    <row r="31" spans="1:28" x14ac:dyDescent="0.25">
      <c r="A31" t="s">
        <v>213</v>
      </c>
      <c r="B31" t="s">
        <v>171</v>
      </c>
      <c r="C31" s="25">
        <v>0.82404371584699454</v>
      </c>
      <c r="X31" s="29"/>
      <c r="Z31" s="31"/>
      <c r="AA31" s="31"/>
      <c r="AB31" s="32"/>
    </row>
    <row r="32" spans="1:28" ht="30" x14ac:dyDescent="0.25">
      <c r="C32" s="25"/>
      <c r="X32" s="29"/>
      <c r="Z32" s="31"/>
      <c r="AA32" s="31" t="s">
        <v>245</v>
      </c>
      <c r="AB32" s="32">
        <v>1038</v>
      </c>
    </row>
    <row r="33" spans="1:28" x14ac:dyDescent="0.25">
      <c r="A33" t="s">
        <v>214</v>
      </c>
      <c r="B33" t="s">
        <v>243</v>
      </c>
      <c r="C33" s="25">
        <v>0.18069306930693069</v>
      </c>
      <c r="X33" s="29"/>
      <c r="Z33" s="31"/>
      <c r="AA33" s="31" t="s">
        <v>246</v>
      </c>
      <c r="AB33" s="32">
        <v>558</v>
      </c>
    </row>
    <row r="34" spans="1:28" x14ac:dyDescent="0.25">
      <c r="A34" t="s">
        <v>214</v>
      </c>
      <c r="B34" t="s">
        <v>244</v>
      </c>
      <c r="C34" s="25">
        <v>0.2428035043804756</v>
      </c>
      <c r="X34" s="29"/>
      <c r="Z34" s="31"/>
      <c r="AA34" s="31" t="s">
        <v>247</v>
      </c>
      <c r="AB34" s="32">
        <v>450</v>
      </c>
    </row>
    <row r="35" spans="1:28" ht="30" x14ac:dyDescent="0.25">
      <c r="A35" t="s">
        <v>214</v>
      </c>
      <c r="B35" t="s">
        <v>248</v>
      </c>
      <c r="C35" s="25">
        <v>0.29963898916967507</v>
      </c>
      <c r="X35" s="29"/>
      <c r="Z35" s="31"/>
      <c r="AA35" s="31" t="s">
        <v>249</v>
      </c>
      <c r="AB35" s="32">
        <v>814</v>
      </c>
    </row>
    <row r="36" spans="1:28" x14ac:dyDescent="0.25">
      <c r="A36" t="s">
        <v>214</v>
      </c>
      <c r="B36" t="s">
        <v>246</v>
      </c>
      <c r="C36" s="25">
        <v>0.37937062937062938</v>
      </c>
      <c r="X36" s="29"/>
      <c r="Z36" s="31"/>
      <c r="AA36" s="31"/>
      <c r="AB36" s="32"/>
    </row>
    <row r="37" spans="1:28" x14ac:dyDescent="0.25">
      <c r="A37" t="s">
        <v>214</v>
      </c>
      <c r="B37" t="s">
        <v>247</v>
      </c>
      <c r="C37" s="25">
        <v>0.40816326530612246</v>
      </c>
      <c r="X37" s="29"/>
      <c r="Z37" s="31"/>
      <c r="AA37" s="31"/>
      <c r="AB37" s="32"/>
    </row>
    <row r="38" spans="1:28" x14ac:dyDescent="0.25">
      <c r="A38" t="s">
        <v>214</v>
      </c>
      <c r="B38" t="s">
        <v>250</v>
      </c>
      <c r="C38" s="25">
        <v>0.56056338028169017</v>
      </c>
      <c r="X38" s="29"/>
      <c r="Z38" s="31"/>
      <c r="AA38" s="31"/>
      <c r="AB38" s="32"/>
    </row>
    <row r="39" spans="1:28" x14ac:dyDescent="0.25">
      <c r="A39" t="s">
        <v>214</v>
      </c>
      <c r="B39" t="s">
        <v>251</v>
      </c>
      <c r="C39" s="25">
        <v>0.57549857549857553</v>
      </c>
      <c r="X39" s="29"/>
      <c r="Z39" s="31"/>
      <c r="AA39" s="31"/>
      <c r="AB39" s="32"/>
    </row>
    <row r="40" spans="1:28" x14ac:dyDescent="0.25">
      <c r="A40" t="s">
        <v>214</v>
      </c>
      <c r="B40" t="s">
        <v>249</v>
      </c>
      <c r="C40" s="25">
        <v>0.59815546772068506</v>
      </c>
      <c r="X40" s="29"/>
      <c r="Z40" s="31"/>
      <c r="AA40" s="31"/>
      <c r="AB40" s="32"/>
    </row>
    <row r="41" spans="1:28" x14ac:dyDescent="0.25">
      <c r="X41" s="29"/>
      <c r="Z41" s="31"/>
      <c r="AA41" s="31"/>
      <c r="AB41" s="32"/>
    </row>
    <row r="42" spans="1:28" x14ac:dyDescent="0.25">
      <c r="X42" s="29"/>
      <c r="Z42" s="31"/>
      <c r="AA42" s="31"/>
      <c r="AB42" s="32"/>
    </row>
    <row r="43" spans="1:28" x14ac:dyDescent="0.25">
      <c r="X43" s="29"/>
      <c r="Z43" s="31"/>
      <c r="AA43" s="31"/>
      <c r="AB43" s="32"/>
    </row>
    <row r="44" spans="1:28" x14ac:dyDescent="0.25">
      <c r="X44" s="29"/>
    </row>
    <row r="48" spans="1:28" x14ac:dyDescent="0.25">
      <c r="A48" t="s">
        <v>216</v>
      </c>
      <c r="B48" t="s">
        <v>217</v>
      </c>
      <c r="C48" s="33" t="s">
        <v>193</v>
      </c>
    </row>
    <row r="49" spans="1:3" x14ac:dyDescent="0.25">
      <c r="A49" t="s">
        <v>182</v>
      </c>
      <c r="B49" t="s">
        <v>219</v>
      </c>
      <c r="C49" s="29">
        <v>4.2553191489361701E-2</v>
      </c>
    </row>
    <row r="50" spans="1:3" x14ac:dyDescent="0.25">
      <c r="A50" t="s">
        <v>182</v>
      </c>
      <c r="B50" t="s">
        <v>221</v>
      </c>
      <c r="C50" s="29">
        <v>4.8245614035087717E-2</v>
      </c>
    </row>
    <row r="51" spans="1:3" x14ac:dyDescent="0.25">
      <c r="A51" t="s">
        <v>182</v>
      </c>
      <c r="B51" t="s">
        <v>222</v>
      </c>
      <c r="C51" s="29">
        <v>0.13125000000000001</v>
      </c>
    </row>
    <row r="52" spans="1:3" x14ac:dyDescent="0.25">
      <c r="A52" t="s">
        <v>182</v>
      </c>
      <c r="B52" t="s">
        <v>220</v>
      </c>
      <c r="C52" s="29">
        <v>0.1423076923076923</v>
      </c>
    </row>
    <row r="53" spans="1:3" x14ac:dyDescent="0.25">
      <c r="A53" t="s">
        <v>182</v>
      </c>
      <c r="B53" t="s">
        <v>224</v>
      </c>
      <c r="C53" s="29">
        <v>0.26874999999999999</v>
      </c>
    </row>
    <row r="54" spans="1:3" x14ac:dyDescent="0.25">
      <c r="A54" t="s">
        <v>182</v>
      </c>
      <c r="B54" t="s">
        <v>226</v>
      </c>
      <c r="C54" s="29">
        <v>0.29385964912280704</v>
      </c>
    </row>
    <row r="55" spans="1:3" x14ac:dyDescent="0.25">
      <c r="A55" t="s">
        <v>182</v>
      </c>
      <c r="B55" t="s">
        <v>227</v>
      </c>
      <c r="C55" s="29">
        <v>0.30593607305936071</v>
      </c>
    </row>
    <row r="56" spans="1:3" x14ac:dyDescent="0.25">
      <c r="A56" t="s">
        <v>182</v>
      </c>
      <c r="B56" t="s">
        <v>225</v>
      </c>
      <c r="C56" s="29">
        <v>0.39100346020761245</v>
      </c>
    </row>
    <row r="57" spans="1:3" x14ac:dyDescent="0.25">
      <c r="A57" t="s">
        <v>212</v>
      </c>
      <c r="B57" t="s">
        <v>179</v>
      </c>
      <c r="C57" s="29">
        <v>0.60710321864594896</v>
      </c>
    </row>
    <row r="58" spans="1:3" x14ac:dyDescent="0.25">
      <c r="A58" t="s">
        <v>212</v>
      </c>
      <c r="B58" t="s">
        <v>228</v>
      </c>
      <c r="C58" s="29">
        <v>0.61300309597523217</v>
      </c>
    </row>
    <row r="59" spans="1:3" x14ac:dyDescent="0.25">
      <c r="A59" t="s">
        <v>212</v>
      </c>
      <c r="B59" t="s">
        <v>230</v>
      </c>
      <c r="C59" s="29">
        <v>0.67197452229299359</v>
      </c>
    </row>
    <row r="60" spans="1:3" x14ac:dyDescent="0.25">
      <c r="A60" t="s">
        <v>212</v>
      </c>
      <c r="B60" t="s">
        <v>232</v>
      </c>
      <c r="C60" s="29">
        <v>0.67441860465116277</v>
      </c>
    </row>
    <row r="61" spans="1:3" x14ac:dyDescent="0.25">
      <c r="A61" t="s">
        <v>212</v>
      </c>
      <c r="B61" t="s">
        <v>234</v>
      </c>
      <c r="C61" s="29">
        <v>0.71593090211132437</v>
      </c>
    </row>
    <row r="62" spans="1:3" x14ac:dyDescent="0.25">
      <c r="A62" t="s">
        <v>212</v>
      </c>
      <c r="B62" t="s">
        <v>235</v>
      </c>
      <c r="C62" s="29">
        <v>0.71604938271604934</v>
      </c>
    </row>
    <row r="63" spans="1:3" x14ac:dyDescent="0.25">
      <c r="A63" t="s">
        <v>212</v>
      </c>
      <c r="B63" t="s">
        <v>233</v>
      </c>
      <c r="C63" s="29">
        <v>0.72222222222222221</v>
      </c>
    </row>
    <row r="64" spans="1:3" x14ac:dyDescent="0.25">
      <c r="A64" t="s">
        <v>212</v>
      </c>
      <c r="B64" t="s">
        <v>231</v>
      </c>
      <c r="C64" s="29">
        <v>0.73045822102425872</v>
      </c>
    </row>
    <row r="65" spans="1:3" x14ac:dyDescent="0.25">
      <c r="A65" t="s">
        <v>213</v>
      </c>
      <c r="B65" t="s">
        <v>236</v>
      </c>
      <c r="C65" s="29">
        <v>0.57549234135667393</v>
      </c>
    </row>
    <row r="66" spans="1:3" x14ac:dyDescent="0.25">
      <c r="A66" t="s">
        <v>213</v>
      </c>
      <c r="B66" t="s">
        <v>239</v>
      </c>
      <c r="C66" s="29">
        <v>0.59361997226074892</v>
      </c>
    </row>
    <row r="67" spans="1:3" x14ac:dyDescent="0.25">
      <c r="A67" t="s">
        <v>213</v>
      </c>
      <c r="B67" t="s">
        <v>241</v>
      </c>
      <c r="C67" s="29">
        <v>0.65162454873646214</v>
      </c>
    </row>
    <row r="68" spans="1:3" x14ac:dyDescent="0.25">
      <c r="A68" t="s">
        <v>213</v>
      </c>
      <c r="B68" t="s">
        <v>169</v>
      </c>
      <c r="C68" s="29">
        <v>0.66721044045677003</v>
      </c>
    </row>
    <row r="69" spans="1:3" x14ac:dyDescent="0.25">
      <c r="A69" t="s">
        <v>213</v>
      </c>
      <c r="B69" t="s">
        <v>238</v>
      </c>
      <c r="C69" s="29">
        <v>0.71620325982742095</v>
      </c>
    </row>
    <row r="70" spans="1:3" x14ac:dyDescent="0.25">
      <c r="A70" t="s">
        <v>213</v>
      </c>
      <c r="B70" t="s">
        <v>240</v>
      </c>
      <c r="C70" s="29">
        <v>0.75245579567779963</v>
      </c>
    </row>
    <row r="71" spans="1:3" x14ac:dyDescent="0.25">
      <c r="A71" t="s">
        <v>213</v>
      </c>
      <c r="B71" t="s">
        <v>173</v>
      </c>
      <c r="C71" s="29">
        <v>0.79053254437869824</v>
      </c>
    </row>
    <row r="72" spans="1:3" x14ac:dyDescent="0.25">
      <c r="A72" t="s">
        <v>213</v>
      </c>
      <c r="B72" t="s">
        <v>171</v>
      </c>
      <c r="C72" s="29">
        <v>0.82404371584699454</v>
      </c>
    </row>
    <row r="73" spans="1:3" x14ac:dyDescent="0.25">
      <c r="A73" t="s">
        <v>214</v>
      </c>
      <c r="B73" t="s">
        <v>243</v>
      </c>
      <c r="C73" s="29">
        <v>0.18069306930693069</v>
      </c>
    </row>
    <row r="74" spans="1:3" x14ac:dyDescent="0.25">
      <c r="A74" t="s">
        <v>214</v>
      </c>
      <c r="B74" t="s">
        <v>244</v>
      </c>
      <c r="C74" s="29">
        <v>0.2428035043804756</v>
      </c>
    </row>
    <row r="75" spans="1:3" x14ac:dyDescent="0.25">
      <c r="A75" t="s">
        <v>214</v>
      </c>
      <c r="B75" t="s">
        <v>248</v>
      </c>
      <c r="C75" s="29">
        <v>0.29963898916967507</v>
      </c>
    </row>
    <row r="76" spans="1:3" x14ac:dyDescent="0.25">
      <c r="A76" t="s">
        <v>214</v>
      </c>
      <c r="B76" t="s">
        <v>246</v>
      </c>
      <c r="C76" s="29">
        <v>0.37937062937062938</v>
      </c>
    </row>
    <row r="77" spans="1:3" x14ac:dyDescent="0.25">
      <c r="A77" t="s">
        <v>214</v>
      </c>
      <c r="B77" t="s">
        <v>247</v>
      </c>
      <c r="C77" s="29">
        <v>0.40816326530612246</v>
      </c>
    </row>
    <row r="78" spans="1:3" x14ac:dyDescent="0.25">
      <c r="A78" t="s">
        <v>214</v>
      </c>
      <c r="B78" t="s">
        <v>250</v>
      </c>
      <c r="C78" s="29">
        <v>0.56056338028169017</v>
      </c>
    </row>
    <row r="79" spans="1:3" x14ac:dyDescent="0.25">
      <c r="A79" t="s">
        <v>214</v>
      </c>
      <c r="B79" t="s">
        <v>251</v>
      </c>
      <c r="C79" s="29">
        <v>0.57549857549857553</v>
      </c>
    </row>
    <row r="80" spans="1:3" x14ac:dyDescent="0.25">
      <c r="A80" t="s">
        <v>214</v>
      </c>
      <c r="B80" t="s">
        <v>249</v>
      </c>
      <c r="C80" s="29">
        <v>0.59815546772068506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9937-E68B-4013-B988-1C10530C0976}">
  <dimension ref="A1:F8"/>
  <sheetViews>
    <sheetView workbookViewId="0">
      <selection activeCell="C24" sqref="C24"/>
    </sheetView>
  </sheetViews>
  <sheetFormatPr defaultColWidth="9" defaultRowHeight="15" x14ac:dyDescent="0.25"/>
  <cols>
    <col min="1" max="1" width="28" customWidth="1"/>
    <col min="2" max="2" width="16.28515625" bestFit="1" customWidth="1"/>
    <col min="3" max="3" width="19.140625" bestFit="1" customWidth="1"/>
    <col min="4" max="4" width="19.28515625" bestFit="1" customWidth="1"/>
    <col min="5" max="5" width="18.5703125" bestFit="1" customWidth="1"/>
    <col min="6" max="6" width="18.140625" customWidth="1"/>
    <col min="7" max="7" width="10.7109375" bestFit="1" customWidth="1"/>
    <col min="8" max="8" width="19.140625" bestFit="1" customWidth="1"/>
    <col min="9" max="9" width="19.28515625" bestFit="1" customWidth="1"/>
    <col min="10" max="10" width="18.5703125" bestFit="1" customWidth="1"/>
    <col min="11" max="11" width="6.85546875" bestFit="1" customWidth="1"/>
    <col min="12" max="12" width="11.28515625" bestFit="1" customWidth="1"/>
    <col min="13" max="13" width="19.140625" bestFit="1" customWidth="1"/>
    <col min="14" max="14" width="19.28515625" bestFit="1" customWidth="1"/>
    <col min="15" max="15" width="18.5703125" bestFit="1" customWidth="1"/>
    <col min="16" max="16" width="14.42578125" bestFit="1" customWidth="1"/>
    <col min="17" max="17" width="11.28515625" bestFit="1" customWidth="1"/>
  </cols>
  <sheetData>
    <row r="1" spans="1:6" x14ac:dyDescent="0.25">
      <c r="A1" s="19" t="s">
        <v>311</v>
      </c>
    </row>
    <row r="2" spans="1:6" x14ac:dyDescent="0.25">
      <c r="A2" t="s">
        <v>295</v>
      </c>
    </row>
    <row r="4" spans="1:6" x14ac:dyDescent="0.25">
      <c r="A4" s="20" t="s">
        <v>312</v>
      </c>
      <c r="B4" s="20" t="s">
        <v>182</v>
      </c>
      <c r="C4" s="20" t="s">
        <v>212</v>
      </c>
      <c r="D4" s="20" t="s">
        <v>213</v>
      </c>
      <c r="E4" s="20" t="s">
        <v>214</v>
      </c>
      <c r="F4" s="20" t="s">
        <v>215</v>
      </c>
    </row>
    <row r="5" spans="1:6" x14ac:dyDescent="0.25">
      <c r="A5" t="s">
        <v>252</v>
      </c>
      <c r="B5" s="25">
        <v>0.79496951219512191</v>
      </c>
      <c r="C5" s="25">
        <v>0.327947259565667</v>
      </c>
      <c r="D5" s="25">
        <v>0.30035717252263477</v>
      </c>
      <c r="E5" s="25">
        <v>0.62583306886702639</v>
      </c>
      <c r="F5" s="25">
        <v>0.42447998327584407</v>
      </c>
    </row>
    <row r="6" spans="1:6" x14ac:dyDescent="0.25">
      <c r="A6" t="s">
        <v>253</v>
      </c>
      <c r="B6" s="25">
        <v>0.14977134146341464</v>
      </c>
      <c r="C6" s="25">
        <v>0.26357290589451915</v>
      </c>
      <c r="D6" s="25">
        <v>0.33624055154082566</v>
      </c>
      <c r="E6" s="25">
        <v>0.21643922564265314</v>
      </c>
      <c r="F6" s="25">
        <v>0.27330058186125916</v>
      </c>
    </row>
    <row r="7" spans="1:6" x14ac:dyDescent="0.25">
      <c r="A7" t="s">
        <v>254</v>
      </c>
      <c r="B7" s="25">
        <v>2.8201219512195123E-2</v>
      </c>
      <c r="C7" s="25">
        <v>0.13624612202688727</v>
      </c>
      <c r="D7" s="25">
        <v>0.15732203671401279</v>
      </c>
      <c r="E7" s="25">
        <v>8.7273881307521423E-2</v>
      </c>
      <c r="F7" s="25">
        <v>0.12445559388174628</v>
      </c>
    </row>
    <row r="8" spans="1:6" x14ac:dyDescent="0.25">
      <c r="A8" t="s">
        <v>255</v>
      </c>
      <c r="B8" s="25">
        <v>2.7057926829268292E-2</v>
      </c>
      <c r="C8" s="25">
        <v>0.27223371251292655</v>
      </c>
      <c r="D8" s="25">
        <v>0.2060802392225268</v>
      </c>
      <c r="E8" s="25">
        <v>7.0453824182799107E-2</v>
      </c>
      <c r="F8" s="25">
        <v>0.17776384098115047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A4DD-B6E0-4654-AEAD-895DA9A510D7}">
  <dimension ref="A1:N148"/>
  <sheetViews>
    <sheetView workbookViewId="0">
      <selection activeCell="H28" sqref="H28"/>
    </sheetView>
  </sheetViews>
  <sheetFormatPr defaultRowHeight="15" x14ac:dyDescent="0.25"/>
  <sheetData>
    <row r="1" spans="1:14" x14ac:dyDescent="0.25">
      <c r="A1" s="19" t="s">
        <v>314</v>
      </c>
    </row>
    <row r="2" spans="1:14" x14ac:dyDescent="0.25">
      <c r="A2" t="s">
        <v>295</v>
      </c>
    </row>
    <row r="4" spans="1:14" x14ac:dyDescent="0.25">
      <c r="A4" s="20" t="s">
        <v>160</v>
      </c>
      <c r="B4" s="20" t="s">
        <v>182</v>
      </c>
      <c r="C4" s="20" t="s">
        <v>212</v>
      </c>
      <c r="D4" s="20" t="s">
        <v>213</v>
      </c>
      <c r="E4" s="20" t="s">
        <v>214</v>
      </c>
      <c r="F4" s="20" t="s">
        <v>313</v>
      </c>
      <c r="I4" s="19" t="s">
        <v>160</v>
      </c>
      <c r="J4" s="19" t="s">
        <v>182</v>
      </c>
      <c r="K4" s="19" t="s">
        <v>212</v>
      </c>
      <c r="L4" s="19" t="s">
        <v>213</v>
      </c>
      <c r="M4" s="19" t="s">
        <v>214</v>
      </c>
      <c r="N4" s="19" t="s">
        <v>313</v>
      </c>
    </row>
    <row r="5" spans="1:14" x14ac:dyDescent="0.25">
      <c r="A5" t="s">
        <v>313</v>
      </c>
      <c r="B5">
        <v>541</v>
      </c>
      <c r="C5">
        <v>4147</v>
      </c>
      <c r="D5">
        <v>7836</v>
      </c>
      <c r="E5">
        <v>2464</v>
      </c>
      <c r="F5">
        <v>14988</v>
      </c>
      <c r="I5" t="s">
        <v>16</v>
      </c>
      <c r="J5" s="22">
        <f>B6/541</f>
        <v>8.1330868761552683E-2</v>
      </c>
      <c r="K5" s="22">
        <f>C6/4147</f>
        <v>0.13576079093320473</v>
      </c>
      <c r="L5" s="22">
        <f>D6/7836</f>
        <v>9.1117917304747317E-2</v>
      </c>
      <c r="M5" s="22">
        <f>E6/2464</f>
        <v>0.1002435064935065</v>
      </c>
      <c r="N5" s="22">
        <f>F6/14988</f>
        <v>0.10461702695489725</v>
      </c>
    </row>
    <row r="6" spans="1:14" x14ac:dyDescent="0.25">
      <c r="A6" t="s">
        <v>16</v>
      </c>
      <c r="B6">
        <v>44</v>
      </c>
      <c r="C6">
        <v>563</v>
      </c>
      <c r="D6">
        <v>714</v>
      </c>
      <c r="E6">
        <v>247</v>
      </c>
      <c r="F6">
        <v>1568</v>
      </c>
      <c r="I6" t="s">
        <v>17</v>
      </c>
      <c r="J6" s="22">
        <f>B7/541</f>
        <v>0.13308687615526801</v>
      </c>
      <c r="K6" s="22">
        <f>C7/4147</f>
        <v>0.11044128285507596</v>
      </c>
      <c r="L6" s="22">
        <f>D7/7836</f>
        <v>6.9550791220010205E-2</v>
      </c>
      <c r="M6" s="22">
        <f>E7/2464</f>
        <v>0.10795454545454546</v>
      </c>
      <c r="N6" s="22">
        <f>F7/14988</f>
        <v>8.9471577261809446E-2</v>
      </c>
    </row>
    <row r="7" spans="1:14" x14ac:dyDescent="0.25">
      <c r="A7" t="s">
        <v>17</v>
      </c>
      <c r="B7">
        <v>72</v>
      </c>
      <c r="C7">
        <v>458</v>
      </c>
      <c r="D7">
        <v>545</v>
      </c>
      <c r="E7">
        <v>266</v>
      </c>
      <c r="F7">
        <v>1341</v>
      </c>
      <c r="I7" t="s">
        <v>18</v>
      </c>
      <c r="J7" s="22">
        <f>B8/541</f>
        <v>0.11275415896487985</v>
      </c>
      <c r="K7" s="22">
        <f>C8/4147</f>
        <v>0.13865444899927659</v>
      </c>
      <c r="L7" s="22">
        <f>D8/7836</f>
        <v>5.2960694231750892E-2</v>
      </c>
      <c r="M7" s="22">
        <f>E8/2464</f>
        <v>0.10633116883116883</v>
      </c>
      <c r="N7" s="22">
        <f>F8/14988</f>
        <v>8.7603416066186282E-2</v>
      </c>
    </row>
    <row r="8" spans="1:14" x14ac:dyDescent="0.25">
      <c r="A8" t="s">
        <v>18</v>
      </c>
      <c r="B8">
        <v>61</v>
      </c>
      <c r="C8">
        <v>575</v>
      </c>
      <c r="D8">
        <v>415</v>
      </c>
      <c r="E8">
        <v>262</v>
      </c>
      <c r="F8">
        <v>1313</v>
      </c>
      <c r="I8" t="s">
        <v>19</v>
      </c>
      <c r="J8" s="22">
        <f>B9/541</f>
        <v>9.0573012939001843E-2</v>
      </c>
      <c r="K8" s="22">
        <f>C9/4147</f>
        <v>4.9674463467566918E-2</v>
      </c>
      <c r="L8" s="22">
        <f>D9/7836</f>
        <v>7.6186830015313942E-2</v>
      </c>
      <c r="M8" s="22">
        <f>E9/2464</f>
        <v>6.1688311688311688E-2</v>
      </c>
      <c r="N8" s="22">
        <f>F9/14988</f>
        <v>6.6986922871630633E-2</v>
      </c>
    </row>
    <row r="9" spans="1:14" x14ac:dyDescent="0.25">
      <c r="A9" t="s">
        <v>19</v>
      </c>
      <c r="B9">
        <v>49</v>
      </c>
      <c r="C9">
        <v>206</v>
      </c>
      <c r="D9">
        <v>597</v>
      </c>
      <c r="E9">
        <v>152</v>
      </c>
      <c r="F9">
        <v>1004</v>
      </c>
      <c r="I9" t="s">
        <v>20</v>
      </c>
      <c r="J9" s="22">
        <f>B10/541</f>
        <v>8.5027726432532341E-2</v>
      </c>
      <c r="K9" s="22">
        <f>C10/4147</f>
        <v>8.34338075717386E-2</v>
      </c>
      <c r="L9" s="22">
        <f>D10/7836</f>
        <v>4.0581929555895867E-2</v>
      </c>
      <c r="M9" s="22">
        <f>E10/2464</f>
        <v>7.3051948051948049E-2</v>
      </c>
      <c r="N9" s="22">
        <f>F10/14988</f>
        <v>5.9380838003736322E-2</v>
      </c>
    </row>
    <row r="10" spans="1:14" x14ac:dyDescent="0.25">
      <c r="A10" t="s">
        <v>20</v>
      </c>
      <c r="B10">
        <v>46</v>
      </c>
      <c r="C10">
        <v>346</v>
      </c>
      <c r="D10">
        <v>318</v>
      </c>
      <c r="E10">
        <v>180</v>
      </c>
      <c r="F10">
        <v>890</v>
      </c>
      <c r="I10" t="s">
        <v>21</v>
      </c>
      <c r="J10" s="22">
        <f>B11/541</f>
        <v>1.4787430683918669E-2</v>
      </c>
      <c r="K10" s="22">
        <f>C11/4147</f>
        <v>1.5915119363395226E-2</v>
      </c>
      <c r="L10" s="22">
        <f>D11/7836</f>
        <v>9.3159775395610003E-2</v>
      </c>
      <c r="M10" s="22">
        <f>E11/2464</f>
        <v>2.6379870129870128E-2</v>
      </c>
      <c r="N10" s="22">
        <f>F11/14988</f>
        <v>5.7979717107018949E-2</v>
      </c>
    </row>
    <row r="11" spans="1:14" x14ac:dyDescent="0.25">
      <c r="A11" t="s">
        <v>21</v>
      </c>
      <c r="B11">
        <v>8</v>
      </c>
      <c r="C11">
        <v>66</v>
      </c>
      <c r="D11">
        <v>730</v>
      </c>
      <c r="E11">
        <v>65</v>
      </c>
      <c r="F11">
        <v>869</v>
      </c>
      <c r="I11" t="s">
        <v>23</v>
      </c>
      <c r="J11" s="22">
        <f>B12/541</f>
        <v>2.9574861367837338E-2</v>
      </c>
      <c r="K11" s="22">
        <f>C12/4147</f>
        <v>2.5801784422474078E-2</v>
      </c>
      <c r="L11" s="22">
        <f>D12/7836</f>
        <v>4.5431342521694743E-2</v>
      </c>
      <c r="M11" s="22">
        <f>E12/2464</f>
        <v>3.49025974025974E-2</v>
      </c>
      <c r="N11" s="22">
        <f>F12/14988</f>
        <v>3.7696824125967442E-2</v>
      </c>
    </row>
    <row r="12" spans="1:14" x14ac:dyDescent="0.25">
      <c r="A12" t="s">
        <v>23</v>
      </c>
      <c r="B12">
        <v>16</v>
      </c>
      <c r="C12">
        <v>107</v>
      </c>
      <c r="D12">
        <v>356</v>
      </c>
      <c r="E12">
        <v>86</v>
      </c>
      <c r="F12">
        <v>565</v>
      </c>
      <c r="I12" t="s">
        <v>24</v>
      </c>
      <c r="J12" s="22">
        <f>B13/541</f>
        <v>3.512014787430684E-2</v>
      </c>
      <c r="K12" s="22">
        <f>C13/4147</f>
        <v>4.5092838196286469E-2</v>
      </c>
      <c r="L12" s="22">
        <f>D13/7836</f>
        <v>2.8330781010719754E-2</v>
      </c>
      <c r="M12" s="22">
        <f>E13/2464</f>
        <v>4.3831168831168832E-2</v>
      </c>
      <c r="N12" s="22">
        <f>F13/14988</f>
        <v>3.576194288764345E-2</v>
      </c>
    </row>
    <row r="13" spans="1:14" x14ac:dyDescent="0.25">
      <c r="A13" t="s">
        <v>24</v>
      </c>
      <c r="B13">
        <v>19</v>
      </c>
      <c r="C13">
        <v>187</v>
      </c>
      <c r="D13">
        <v>222</v>
      </c>
      <c r="E13">
        <v>108</v>
      </c>
      <c r="F13">
        <v>536</v>
      </c>
      <c r="I13" t="s">
        <v>25</v>
      </c>
      <c r="J13" s="22">
        <f>B14/541</f>
        <v>5.3604436229205174E-2</v>
      </c>
      <c r="K13" s="22">
        <f>C14/4147</f>
        <v>3.5447311309380274E-2</v>
      </c>
      <c r="L13" s="22">
        <f>D14/7836</f>
        <v>2.4629913221031138E-2</v>
      </c>
      <c r="M13" s="22">
        <f>E14/2464</f>
        <v>4.5048701298701296E-2</v>
      </c>
      <c r="N13" s="22">
        <f>F14/14988</f>
        <v>3.2025620496397116E-2</v>
      </c>
    </row>
    <row r="14" spans="1:14" x14ac:dyDescent="0.25">
      <c r="A14" t="s">
        <v>25</v>
      </c>
      <c r="B14">
        <v>29</v>
      </c>
      <c r="C14">
        <v>147</v>
      </c>
      <c r="D14">
        <v>193</v>
      </c>
      <c r="E14">
        <v>111</v>
      </c>
      <c r="F14">
        <v>480</v>
      </c>
      <c r="I14" t="s">
        <v>26</v>
      </c>
      <c r="J14" s="22">
        <f>B15/541</f>
        <v>3.1423290203327174E-2</v>
      </c>
      <c r="K14" s="22">
        <f>C15/4147</f>
        <v>2.990113334940921E-2</v>
      </c>
      <c r="L14" s="22">
        <f>D15/7836</f>
        <v>3.3180193976518634E-2</v>
      </c>
      <c r="M14" s="22">
        <f>E15/2464</f>
        <v>2.8003246753246752E-2</v>
      </c>
      <c r="N14" s="22">
        <f>F15/14988</f>
        <v>3.1358420069388847E-2</v>
      </c>
    </row>
    <row r="15" spans="1:14" x14ac:dyDescent="0.25">
      <c r="A15" t="s">
        <v>26</v>
      </c>
      <c r="B15">
        <v>17</v>
      </c>
      <c r="C15">
        <v>124</v>
      </c>
      <c r="D15">
        <v>260</v>
      </c>
      <c r="E15">
        <v>69</v>
      </c>
      <c r="F15">
        <v>470</v>
      </c>
      <c r="I15" t="s">
        <v>27</v>
      </c>
      <c r="J15" s="22">
        <f>B16/541</f>
        <v>5.5452865064695009E-3</v>
      </c>
      <c r="K15" s="22">
        <f>C16/4147</f>
        <v>1.0610079575596816E-2</v>
      </c>
      <c r="L15" s="22">
        <f>D16/7836</f>
        <v>4.5814190913731498E-2</v>
      </c>
      <c r="M15" s="22">
        <f>E16/2464</f>
        <v>1.3392857142857142E-2</v>
      </c>
      <c r="N15" s="22">
        <f>F16/14988</f>
        <v>2.9290098745663198E-2</v>
      </c>
    </row>
    <row r="16" spans="1:14" x14ac:dyDescent="0.25">
      <c r="A16" t="s">
        <v>27</v>
      </c>
      <c r="B16">
        <v>3</v>
      </c>
      <c r="C16">
        <v>44</v>
      </c>
      <c r="D16">
        <v>359</v>
      </c>
      <c r="E16">
        <v>33</v>
      </c>
      <c r="F16">
        <v>439</v>
      </c>
      <c r="I16" t="s">
        <v>28</v>
      </c>
      <c r="J16" s="22">
        <f>B17/541</f>
        <v>2.9574861367837338E-2</v>
      </c>
      <c r="K16" s="22">
        <f>C17/4147</f>
        <v>1.5673981191222569E-2</v>
      </c>
      <c r="L16" s="22">
        <f>D17/7836</f>
        <v>3.8412455334354265E-2</v>
      </c>
      <c r="M16" s="22">
        <f>E17/2464</f>
        <v>2.2321428571428572E-2</v>
      </c>
      <c r="N16" s="22">
        <f>F17/14988</f>
        <v>2.9156658660261542E-2</v>
      </c>
    </row>
    <row r="17" spans="1:14" x14ac:dyDescent="0.25">
      <c r="A17" t="s">
        <v>28</v>
      </c>
      <c r="B17">
        <v>16</v>
      </c>
      <c r="C17">
        <v>65</v>
      </c>
      <c r="D17">
        <v>301</v>
      </c>
      <c r="E17">
        <v>55</v>
      </c>
      <c r="F17">
        <v>437</v>
      </c>
      <c r="I17" t="s">
        <v>29</v>
      </c>
      <c r="J17" s="22">
        <f>B18/541</f>
        <v>1.6635859519408502E-2</v>
      </c>
      <c r="K17" s="22">
        <f>C18/4147</f>
        <v>3.4723896792862308E-2</v>
      </c>
      <c r="L17" s="22">
        <f>D18/7836</f>
        <v>2.4502297090352222E-2</v>
      </c>
      <c r="M17" s="22">
        <f>E18/2464</f>
        <v>2.3944805194805196E-2</v>
      </c>
      <c r="N17" s="22">
        <f>F18/14988</f>
        <v>2.695489725113424E-2</v>
      </c>
    </row>
    <row r="18" spans="1:14" x14ac:dyDescent="0.25">
      <c r="A18" t="s">
        <v>29</v>
      </c>
      <c r="B18">
        <v>9</v>
      </c>
      <c r="C18">
        <v>144</v>
      </c>
      <c r="D18">
        <v>192</v>
      </c>
      <c r="E18">
        <v>59</v>
      </c>
      <c r="F18">
        <v>404</v>
      </c>
      <c r="I18" t="s">
        <v>30</v>
      </c>
      <c r="J18" s="22">
        <f>B19/541</f>
        <v>2.4029574861367836E-2</v>
      </c>
      <c r="K18" s="22">
        <f>C19/4147</f>
        <v>4.1475765613696647E-2</v>
      </c>
      <c r="L18" s="22">
        <f>D19/7836</f>
        <v>1.7738642164369576E-2</v>
      </c>
      <c r="M18" s="22">
        <f>E19/2464</f>
        <v>2.3944805194805196E-2</v>
      </c>
      <c r="N18" s="22">
        <f>F19/14988</f>
        <v>2.5553776354416868E-2</v>
      </c>
    </row>
    <row r="19" spans="1:14" x14ac:dyDescent="0.25">
      <c r="A19" t="s">
        <v>30</v>
      </c>
      <c r="B19">
        <v>13</v>
      </c>
      <c r="C19">
        <v>172</v>
      </c>
      <c r="D19">
        <v>139</v>
      </c>
      <c r="E19">
        <v>59</v>
      </c>
      <c r="F19">
        <v>383</v>
      </c>
      <c r="I19" t="s">
        <v>31</v>
      </c>
      <c r="J19" s="22">
        <f>B20/541</f>
        <v>1.2939001848428836E-2</v>
      </c>
      <c r="K19" s="22">
        <f>C20/4147</f>
        <v>1.9049915601639739E-2</v>
      </c>
      <c r="L19" s="22">
        <f>D20/7836</f>
        <v>2.4757529351710057E-2</v>
      </c>
      <c r="M19" s="22">
        <f>E20/2464</f>
        <v>1.8262987012987012E-2</v>
      </c>
      <c r="N19" s="22">
        <f>F20/14988</f>
        <v>2.168401387776888E-2</v>
      </c>
    </row>
    <row r="20" spans="1:14" x14ac:dyDescent="0.25">
      <c r="A20" t="s">
        <v>31</v>
      </c>
      <c r="B20">
        <v>7</v>
      </c>
      <c r="C20">
        <v>79</v>
      </c>
      <c r="D20">
        <v>194</v>
      </c>
      <c r="E20">
        <v>45</v>
      </c>
      <c r="F20">
        <v>325</v>
      </c>
      <c r="I20" t="s">
        <v>32</v>
      </c>
      <c r="J20" s="22">
        <f>B21/541</f>
        <v>3.512014787430684E-2</v>
      </c>
      <c r="K20" s="22">
        <f>C21/4147</f>
        <v>1.3021461297323367E-2</v>
      </c>
      <c r="L20" s="22">
        <f>D21/7836</f>
        <v>2.2077590607452784E-2</v>
      </c>
      <c r="M20" s="22">
        <f>E21/2464</f>
        <v>1.8262987012987012E-2</v>
      </c>
      <c r="N20" s="22">
        <f>F21/14988</f>
        <v>1.9415532425940754E-2</v>
      </c>
    </row>
    <row r="21" spans="1:14" x14ac:dyDescent="0.25">
      <c r="A21" t="s">
        <v>32</v>
      </c>
      <c r="B21">
        <v>19</v>
      </c>
      <c r="C21">
        <v>54</v>
      </c>
      <c r="D21">
        <v>173</v>
      </c>
      <c r="E21">
        <v>45</v>
      </c>
      <c r="F21">
        <v>291</v>
      </c>
      <c r="I21" t="s">
        <v>33</v>
      </c>
      <c r="J21" s="22">
        <f>B22/541</f>
        <v>1.1090573012939002E-2</v>
      </c>
      <c r="K21" s="22">
        <f>C22/4147</f>
        <v>1.1574632264287437E-2</v>
      </c>
      <c r="L21" s="22">
        <f>D22/7836</f>
        <v>1.5058703420112302E-2</v>
      </c>
      <c r="M21" s="22">
        <f>E22/2464</f>
        <v>1.3798701298701298E-2</v>
      </c>
      <c r="N21" s="22">
        <f>F22/14988</f>
        <v>1.374432879637043E-2</v>
      </c>
    </row>
    <row r="22" spans="1:14" x14ac:dyDescent="0.25">
      <c r="A22" t="s">
        <v>33</v>
      </c>
      <c r="B22">
        <v>6</v>
      </c>
      <c r="C22">
        <v>48</v>
      </c>
      <c r="D22">
        <v>118</v>
      </c>
      <c r="E22">
        <v>34</v>
      </c>
      <c r="F22">
        <v>206</v>
      </c>
      <c r="I22" t="s">
        <v>34</v>
      </c>
      <c r="J22" s="22">
        <f>B23/541</f>
        <v>2.0332717190388171E-2</v>
      </c>
      <c r="K22" s="22">
        <f>C23/4147</f>
        <v>1.2056908608632746E-2</v>
      </c>
      <c r="L22" s="22">
        <f>D23/7836</f>
        <v>1.110260336906585E-2</v>
      </c>
      <c r="M22" s="22">
        <f>E23/2464</f>
        <v>1.6233766233766232E-2</v>
      </c>
      <c r="N22" s="22">
        <f>F23/14988</f>
        <v>1.2543368027755538E-2</v>
      </c>
    </row>
    <row r="23" spans="1:14" x14ac:dyDescent="0.25">
      <c r="A23" t="s">
        <v>34</v>
      </c>
      <c r="B23">
        <v>11</v>
      </c>
      <c r="C23">
        <v>50</v>
      </c>
      <c r="D23">
        <v>87</v>
      </c>
      <c r="E23">
        <v>40</v>
      </c>
      <c r="F23">
        <v>188</v>
      </c>
      <c r="I23" t="s">
        <v>35</v>
      </c>
      <c r="J23" s="22">
        <f>B24/541</f>
        <v>1.8484288354898336E-3</v>
      </c>
      <c r="K23" s="22">
        <f>C24/4147</f>
        <v>1.2056908608632746E-2</v>
      </c>
      <c r="L23" s="22">
        <f>D24/7836</f>
        <v>1.4037774374680959E-2</v>
      </c>
      <c r="M23" s="22">
        <f>E24/2464</f>
        <v>5.681818181818182E-3</v>
      </c>
      <c r="N23" s="22">
        <f>F24/14988</f>
        <v>1.1676007472644783E-2</v>
      </c>
    </row>
    <row r="24" spans="1:14" x14ac:dyDescent="0.25">
      <c r="A24" t="s">
        <v>35</v>
      </c>
      <c r="B24">
        <v>1</v>
      </c>
      <c r="C24">
        <v>50</v>
      </c>
      <c r="D24">
        <v>110</v>
      </c>
      <c r="E24">
        <v>14</v>
      </c>
      <c r="F24">
        <v>175</v>
      </c>
    </row>
    <row r="25" spans="1:14" x14ac:dyDescent="0.25">
      <c r="A25" t="s">
        <v>36</v>
      </c>
      <c r="B25">
        <v>3</v>
      </c>
      <c r="C25">
        <v>43</v>
      </c>
      <c r="D25">
        <v>72</v>
      </c>
      <c r="E25">
        <v>26</v>
      </c>
      <c r="F25">
        <v>144</v>
      </c>
    </row>
    <row r="26" spans="1:14" x14ac:dyDescent="0.25">
      <c r="A26" t="s">
        <v>37</v>
      </c>
      <c r="B26">
        <v>2</v>
      </c>
      <c r="C26">
        <v>21</v>
      </c>
      <c r="D26">
        <v>106</v>
      </c>
      <c r="E26">
        <v>15</v>
      </c>
      <c r="F26">
        <v>144</v>
      </c>
    </row>
    <row r="27" spans="1:14" x14ac:dyDescent="0.25">
      <c r="A27" t="s">
        <v>38</v>
      </c>
      <c r="B27">
        <v>13</v>
      </c>
      <c r="C27">
        <v>22</v>
      </c>
      <c r="D27">
        <v>69</v>
      </c>
      <c r="E27">
        <v>39</v>
      </c>
      <c r="F27">
        <v>143</v>
      </c>
    </row>
    <row r="28" spans="1:14" x14ac:dyDescent="0.25">
      <c r="A28" t="s">
        <v>39</v>
      </c>
      <c r="B28">
        <v>5</v>
      </c>
      <c r="C28">
        <v>20</v>
      </c>
      <c r="D28">
        <v>97</v>
      </c>
      <c r="E28">
        <v>20</v>
      </c>
      <c r="F28">
        <v>142</v>
      </c>
    </row>
    <row r="29" spans="1:14" x14ac:dyDescent="0.25">
      <c r="A29" t="s">
        <v>40</v>
      </c>
      <c r="B29">
        <v>5</v>
      </c>
      <c r="C29">
        <v>23</v>
      </c>
      <c r="D29">
        <v>88</v>
      </c>
      <c r="E29">
        <v>24</v>
      </c>
      <c r="F29">
        <v>140</v>
      </c>
    </row>
    <row r="30" spans="1:14" x14ac:dyDescent="0.25">
      <c r="A30" t="s">
        <v>41</v>
      </c>
      <c r="B30">
        <v>1</v>
      </c>
      <c r="C30">
        <v>22</v>
      </c>
      <c r="D30">
        <v>91</v>
      </c>
      <c r="E30">
        <v>13</v>
      </c>
      <c r="F30">
        <v>127</v>
      </c>
    </row>
    <row r="31" spans="1:14" x14ac:dyDescent="0.25">
      <c r="A31" t="s">
        <v>42</v>
      </c>
      <c r="C31">
        <v>35</v>
      </c>
      <c r="D31">
        <v>80</v>
      </c>
      <c r="E31">
        <v>6</v>
      </c>
      <c r="F31">
        <v>121</v>
      </c>
    </row>
    <row r="32" spans="1:14" x14ac:dyDescent="0.25">
      <c r="A32" t="s">
        <v>43</v>
      </c>
      <c r="B32">
        <v>4</v>
      </c>
      <c r="C32">
        <v>25</v>
      </c>
      <c r="D32">
        <v>35</v>
      </c>
      <c r="E32">
        <v>51</v>
      </c>
      <c r="F32">
        <v>115</v>
      </c>
    </row>
    <row r="33" spans="1:6" x14ac:dyDescent="0.25">
      <c r="A33" t="s">
        <v>44</v>
      </c>
      <c r="B33">
        <v>4</v>
      </c>
      <c r="C33">
        <v>9</v>
      </c>
      <c r="D33">
        <v>72</v>
      </c>
      <c r="E33">
        <v>4</v>
      </c>
      <c r="F33">
        <v>89</v>
      </c>
    </row>
    <row r="34" spans="1:6" x14ac:dyDescent="0.25">
      <c r="A34" t="s">
        <v>45</v>
      </c>
      <c r="B34">
        <v>6</v>
      </c>
      <c r="C34">
        <v>22</v>
      </c>
      <c r="D34">
        <v>34</v>
      </c>
      <c r="E34">
        <v>22</v>
      </c>
      <c r="F34">
        <v>84</v>
      </c>
    </row>
    <row r="35" spans="1:6" x14ac:dyDescent="0.25">
      <c r="A35" t="s">
        <v>46</v>
      </c>
      <c r="C35">
        <v>14</v>
      </c>
      <c r="D35">
        <v>62</v>
      </c>
      <c r="E35">
        <v>7</v>
      </c>
      <c r="F35">
        <v>83</v>
      </c>
    </row>
    <row r="36" spans="1:6" x14ac:dyDescent="0.25">
      <c r="A36" t="s">
        <v>47</v>
      </c>
      <c r="B36">
        <v>1</v>
      </c>
      <c r="C36">
        <v>10</v>
      </c>
      <c r="D36">
        <v>46</v>
      </c>
      <c r="E36">
        <v>17</v>
      </c>
      <c r="F36">
        <v>74</v>
      </c>
    </row>
    <row r="37" spans="1:6" x14ac:dyDescent="0.25">
      <c r="A37" t="s">
        <v>48</v>
      </c>
      <c r="C37">
        <v>18</v>
      </c>
      <c r="D37">
        <v>40</v>
      </c>
      <c r="E37">
        <v>14</v>
      </c>
      <c r="F37">
        <v>72</v>
      </c>
    </row>
    <row r="38" spans="1:6" x14ac:dyDescent="0.25">
      <c r="A38" t="s">
        <v>49</v>
      </c>
      <c r="B38">
        <v>1</v>
      </c>
      <c r="C38">
        <v>17</v>
      </c>
      <c r="D38">
        <v>52</v>
      </c>
      <c r="E38">
        <v>1</v>
      </c>
      <c r="F38">
        <v>71</v>
      </c>
    </row>
    <row r="39" spans="1:6" x14ac:dyDescent="0.25">
      <c r="A39" t="s">
        <v>50</v>
      </c>
      <c r="B39">
        <v>1</v>
      </c>
      <c r="C39">
        <v>11</v>
      </c>
      <c r="D39">
        <v>51</v>
      </c>
      <c r="E39">
        <v>6</v>
      </c>
      <c r="F39">
        <v>69</v>
      </c>
    </row>
    <row r="40" spans="1:6" x14ac:dyDescent="0.25">
      <c r="A40" t="s">
        <v>51</v>
      </c>
      <c r="B40">
        <v>2</v>
      </c>
      <c r="C40">
        <v>19</v>
      </c>
      <c r="D40">
        <v>28</v>
      </c>
      <c r="E40">
        <v>16</v>
      </c>
      <c r="F40">
        <v>65</v>
      </c>
    </row>
    <row r="41" spans="1:6" x14ac:dyDescent="0.25">
      <c r="A41" t="s">
        <v>52</v>
      </c>
      <c r="C41">
        <v>22</v>
      </c>
      <c r="D41">
        <v>33</v>
      </c>
      <c r="E41">
        <v>4</v>
      </c>
      <c r="F41">
        <v>59</v>
      </c>
    </row>
    <row r="42" spans="1:6" x14ac:dyDescent="0.25">
      <c r="A42" t="s">
        <v>53</v>
      </c>
      <c r="B42">
        <v>2</v>
      </c>
      <c r="C42">
        <v>16</v>
      </c>
      <c r="D42">
        <v>32</v>
      </c>
      <c r="E42">
        <v>4</v>
      </c>
      <c r="F42">
        <v>54</v>
      </c>
    </row>
    <row r="43" spans="1:6" x14ac:dyDescent="0.25">
      <c r="A43" t="s">
        <v>54</v>
      </c>
      <c r="B43">
        <v>3</v>
      </c>
      <c r="C43">
        <v>8</v>
      </c>
      <c r="D43">
        <v>31</v>
      </c>
      <c r="E43">
        <v>9</v>
      </c>
      <c r="F43">
        <v>51</v>
      </c>
    </row>
    <row r="44" spans="1:6" x14ac:dyDescent="0.25">
      <c r="A44" t="s">
        <v>56</v>
      </c>
      <c r="B44">
        <v>1</v>
      </c>
      <c r="C44">
        <v>28</v>
      </c>
      <c r="D44">
        <v>9</v>
      </c>
      <c r="E44">
        <v>8</v>
      </c>
      <c r="F44">
        <v>46</v>
      </c>
    </row>
    <row r="45" spans="1:6" x14ac:dyDescent="0.25">
      <c r="A45" t="s">
        <v>55</v>
      </c>
      <c r="B45">
        <v>6</v>
      </c>
      <c r="C45">
        <v>15</v>
      </c>
      <c r="D45">
        <v>19</v>
      </c>
      <c r="E45">
        <v>6</v>
      </c>
      <c r="F45">
        <v>46</v>
      </c>
    </row>
    <row r="46" spans="1:6" x14ac:dyDescent="0.25">
      <c r="A46" t="s">
        <v>57</v>
      </c>
      <c r="C46">
        <v>3</v>
      </c>
      <c r="D46">
        <v>38</v>
      </c>
      <c r="E46">
        <v>4</v>
      </c>
      <c r="F46">
        <v>45</v>
      </c>
    </row>
    <row r="47" spans="1:6" x14ac:dyDescent="0.25">
      <c r="A47" t="s">
        <v>59</v>
      </c>
      <c r="B47">
        <v>1</v>
      </c>
      <c r="C47">
        <v>10</v>
      </c>
      <c r="D47">
        <v>24</v>
      </c>
      <c r="E47">
        <v>7</v>
      </c>
      <c r="F47">
        <v>42</v>
      </c>
    </row>
    <row r="48" spans="1:6" x14ac:dyDescent="0.25">
      <c r="A48" t="s">
        <v>58</v>
      </c>
      <c r="B48">
        <v>1</v>
      </c>
      <c r="C48">
        <v>14</v>
      </c>
      <c r="D48">
        <v>19</v>
      </c>
      <c r="E48">
        <v>8</v>
      </c>
      <c r="F48">
        <v>42</v>
      </c>
    </row>
    <row r="49" spans="1:6" x14ac:dyDescent="0.25">
      <c r="A49" t="s">
        <v>60</v>
      </c>
      <c r="B49">
        <v>3</v>
      </c>
      <c r="C49">
        <v>8</v>
      </c>
      <c r="D49">
        <v>25</v>
      </c>
      <c r="E49">
        <v>5</v>
      </c>
      <c r="F49">
        <v>41</v>
      </c>
    </row>
    <row r="50" spans="1:6" x14ac:dyDescent="0.25">
      <c r="A50" t="s">
        <v>62</v>
      </c>
      <c r="B50">
        <v>1</v>
      </c>
      <c r="C50">
        <v>5</v>
      </c>
      <c r="D50">
        <v>21</v>
      </c>
      <c r="E50">
        <v>12</v>
      </c>
      <c r="F50">
        <v>39</v>
      </c>
    </row>
    <row r="51" spans="1:6" x14ac:dyDescent="0.25">
      <c r="A51" t="s">
        <v>61</v>
      </c>
      <c r="B51">
        <v>1</v>
      </c>
      <c r="C51">
        <v>5</v>
      </c>
      <c r="D51">
        <v>27</v>
      </c>
      <c r="E51">
        <v>6</v>
      </c>
      <c r="F51">
        <v>39</v>
      </c>
    </row>
    <row r="52" spans="1:6" x14ac:dyDescent="0.25">
      <c r="A52" t="s">
        <v>63</v>
      </c>
      <c r="B52">
        <v>1</v>
      </c>
      <c r="C52">
        <v>15</v>
      </c>
      <c r="D52">
        <v>16</v>
      </c>
      <c r="E52">
        <v>6</v>
      </c>
      <c r="F52">
        <v>38</v>
      </c>
    </row>
    <row r="53" spans="1:6" x14ac:dyDescent="0.25">
      <c r="A53" t="s">
        <v>64</v>
      </c>
      <c r="B53">
        <v>1</v>
      </c>
      <c r="C53">
        <v>4</v>
      </c>
      <c r="D53">
        <v>22</v>
      </c>
      <c r="E53">
        <v>9</v>
      </c>
      <c r="F53">
        <v>36</v>
      </c>
    </row>
    <row r="54" spans="1:6" x14ac:dyDescent="0.25">
      <c r="A54" t="s">
        <v>65</v>
      </c>
      <c r="B54">
        <v>2</v>
      </c>
      <c r="C54">
        <v>3</v>
      </c>
      <c r="D54">
        <v>24</v>
      </c>
      <c r="E54">
        <v>5</v>
      </c>
      <c r="F54">
        <v>34</v>
      </c>
    </row>
    <row r="55" spans="1:6" x14ac:dyDescent="0.25">
      <c r="A55" t="s">
        <v>66</v>
      </c>
      <c r="B55">
        <v>2</v>
      </c>
      <c r="C55">
        <v>1</v>
      </c>
      <c r="D55">
        <v>25</v>
      </c>
      <c r="E55">
        <v>6</v>
      </c>
      <c r="F55">
        <v>34</v>
      </c>
    </row>
    <row r="56" spans="1:6" x14ac:dyDescent="0.25">
      <c r="A56" t="s">
        <v>67</v>
      </c>
      <c r="C56">
        <v>8</v>
      </c>
      <c r="D56">
        <v>22</v>
      </c>
      <c r="E56">
        <v>3</v>
      </c>
      <c r="F56">
        <v>33</v>
      </c>
    </row>
    <row r="57" spans="1:6" x14ac:dyDescent="0.25">
      <c r="A57" t="s">
        <v>68</v>
      </c>
      <c r="C57">
        <v>1</v>
      </c>
      <c r="D57">
        <v>26</v>
      </c>
      <c r="E57">
        <v>2</v>
      </c>
      <c r="F57">
        <v>29</v>
      </c>
    </row>
    <row r="58" spans="1:6" x14ac:dyDescent="0.25">
      <c r="A58" t="s">
        <v>69</v>
      </c>
      <c r="B58">
        <v>4</v>
      </c>
      <c r="C58">
        <v>8</v>
      </c>
      <c r="D58">
        <v>10</v>
      </c>
      <c r="E58">
        <v>6</v>
      </c>
      <c r="F58">
        <v>28</v>
      </c>
    </row>
    <row r="59" spans="1:6" x14ac:dyDescent="0.25">
      <c r="A59" t="s">
        <v>70</v>
      </c>
      <c r="C59">
        <v>4</v>
      </c>
      <c r="D59">
        <v>18</v>
      </c>
      <c r="E59">
        <v>6</v>
      </c>
      <c r="F59">
        <v>28</v>
      </c>
    </row>
    <row r="60" spans="1:6" x14ac:dyDescent="0.25">
      <c r="A60" t="s">
        <v>72</v>
      </c>
      <c r="C60">
        <v>3</v>
      </c>
      <c r="D60">
        <v>14</v>
      </c>
      <c r="E60">
        <v>10</v>
      </c>
      <c r="F60">
        <v>27</v>
      </c>
    </row>
    <row r="61" spans="1:6" x14ac:dyDescent="0.25">
      <c r="A61" t="s">
        <v>71</v>
      </c>
      <c r="B61">
        <v>2</v>
      </c>
      <c r="C61">
        <v>6</v>
      </c>
      <c r="D61">
        <v>16</v>
      </c>
      <c r="E61">
        <v>3</v>
      </c>
      <c r="F61">
        <v>27</v>
      </c>
    </row>
    <row r="62" spans="1:6" x14ac:dyDescent="0.25">
      <c r="A62" t="s">
        <v>73</v>
      </c>
      <c r="C62">
        <v>10</v>
      </c>
      <c r="D62">
        <v>13</v>
      </c>
      <c r="E62">
        <v>4</v>
      </c>
      <c r="F62">
        <v>27</v>
      </c>
    </row>
    <row r="63" spans="1:6" x14ac:dyDescent="0.25">
      <c r="A63" t="s">
        <v>74</v>
      </c>
      <c r="B63">
        <v>2</v>
      </c>
      <c r="C63">
        <v>3</v>
      </c>
      <c r="D63">
        <v>13</v>
      </c>
      <c r="E63">
        <v>8</v>
      </c>
      <c r="F63">
        <v>26</v>
      </c>
    </row>
    <row r="64" spans="1:6" x14ac:dyDescent="0.25">
      <c r="A64" t="s">
        <v>75</v>
      </c>
      <c r="B64">
        <v>2</v>
      </c>
      <c r="C64">
        <v>4</v>
      </c>
      <c r="D64">
        <v>14</v>
      </c>
      <c r="E64">
        <v>6</v>
      </c>
      <c r="F64">
        <v>26</v>
      </c>
    </row>
    <row r="65" spans="1:6" x14ac:dyDescent="0.25">
      <c r="A65" t="s">
        <v>76</v>
      </c>
      <c r="C65">
        <v>6</v>
      </c>
      <c r="D65">
        <v>13</v>
      </c>
      <c r="E65">
        <v>5</v>
      </c>
      <c r="F65">
        <v>24</v>
      </c>
    </row>
    <row r="66" spans="1:6" x14ac:dyDescent="0.25">
      <c r="A66" t="s">
        <v>77</v>
      </c>
      <c r="B66">
        <v>2</v>
      </c>
      <c r="C66">
        <v>2</v>
      </c>
      <c r="D66">
        <v>10</v>
      </c>
      <c r="E66">
        <v>10</v>
      </c>
      <c r="F66">
        <v>24</v>
      </c>
    </row>
    <row r="67" spans="1:6" x14ac:dyDescent="0.25">
      <c r="A67" t="s">
        <v>78</v>
      </c>
      <c r="C67">
        <v>3</v>
      </c>
      <c r="D67">
        <v>16</v>
      </c>
      <c r="E67">
        <v>5</v>
      </c>
      <c r="F67">
        <v>24</v>
      </c>
    </row>
    <row r="68" spans="1:6" x14ac:dyDescent="0.25">
      <c r="A68" t="s">
        <v>79</v>
      </c>
      <c r="C68">
        <v>3</v>
      </c>
      <c r="D68">
        <v>20</v>
      </c>
      <c r="F68">
        <v>23</v>
      </c>
    </row>
    <row r="69" spans="1:6" x14ac:dyDescent="0.25">
      <c r="A69" t="s">
        <v>80</v>
      </c>
      <c r="C69">
        <v>5</v>
      </c>
      <c r="D69">
        <v>13</v>
      </c>
      <c r="E69">
        <v>4</v>
      </c>
      <c r="F69">
        <v>22</v>
      </c>
    </row>
    <row r="70" spans="1:6" x14ac:dyDescent="0.25">
      <c r="A70" t="s">
        <v>81</v>
      </c>
      <c r="C70">
        <v>4</v>
      </c>
      <c r="D70">
        <v>14</v>
      </c>
      <c r="E70">
        <v>3</v>
      </c>
      <c r="F70">
        <v>21</v>
      </c>
    </row>
    <row r="71" spans="1:6" x14ac:dyDescent="0.25">
      <c r="A71" t="s">
        <v>82</v>
      </c>
      <c r="C71">
        <v>9</v>
      </c>
      <c r="E71">
        <v>9</v>
      </c>
      <c r="F71">
        <v>18</v>
      </c>
    </row>
    <row r="72" spans="1:6" x14ac:dyDescent="0.25">
      <c r="A72" t="s">
        <v>83</v>
      </c>
      <c r="C72">
        <v>6</v>
      </c>
      <c r="D72">
        <v>9</v>
      </c>
      <c r="E72">
        <v>3</v>
      </c>
      <c r="F72">
        <v>18</v>
      </c>
    </row>
    <row r="73" spans="1:6" x14ac:dyDescent="0.25">
      <c r="A73" t="s">
        <v>84</v>
      </c>
      <c r="C73">
        <v>8</v>
      </c>
      <c r="D73">
        <v>8</v>
      </c>
      <c r="E73">
        <v>1</v>
      </c>
      <c r="F73">
        <v>17</v>
      </c>
    </row>
    <row r="74" spans="1:6" x14ac:dyDescent="0.25">
      <c r="A74" t="s">
        <v>85</v>
      </c>
      <c r="B74">
        <v>1</v>
      </c>
      <c r="C74">
        <v>3</v>
      </c>
      <c r="D74">
        <v>8</v>
      </c>
      <c r="E74">
        <v>3</v>
      </c>
      <c r="F74">
        <v>15</v>
      </c>
    </row>
    <row r="75" spans="1:6" x14ac:dyDescent="0.25">
      <c r="A75" t="s">
        <v>86</v>
      </c>
      <c r="C75">
        <v>9</v>
      </c>
      <c r="E75">
        <v>6</v>
      </c>
      <c r="F75">
        <v>15</v>
      </c>
    </row>
    <row r="76" spans="1:6" x14ac:dyDescent="0.25">
      <c r="A76" t="s">
        <v>87</v>
      </c>
      <c r="C76">
        <v>1</v>
      </c>
      <c r="D76">
        <v>11</v>
      </c>
      <c r="E76">
        <v>1</v>
      </c>
      <c r="F76">
        <v>13</v>
      </c>
    </row>
    <row r="77" spans="1:6" x14ac:dyDescent="0.25">
      <c r="A77" t="s">
        <v>88</v>
      </c>
      <c r="C77">
        <v>5</v>
      </c>
      <c r="D77">
        <v>7</v>
      </c>
      <c r="F77">
        <v>12</v>
      </c>
    </row>
    <row r="78" spans="1:6" x14ac:dyDescent="0.25">
      <c r="A78" t="s">
        <v>89</v>
      </c>
      <c r="B78">
        <v>1</v>
      </c>
      <c r="C78">
        <v>3</v>
      </c>
      <c r="D78">
        <v>7</v>
      </c>
      <c r="E78">
        <v>1</v>
      </c>
      <c r="F78">
        <v>12</v>
      </c>
    </row>
    <row r="79" spans="1:6" x14ac:dyDescent="0.25">
      <c r="A79" t="s">
        <v>90</v>
      </c>
      <c r="B79">
        <v>1</v>
      </c>
      <c r="C79">
        <v>2</v>
      </c>
      <c r="D79">
        <v>5</v>
      </c>
      <c r="E79">
        <v>3</v>
      </c>
      <c r="F79">
        <v>11</v>
      </c>
    </row>
    <row r="80" spans="1:6" x14ac:dyDescent="0.25">
      <c r="A80" t="s">
        <v>91</v>
      </c>
      <c r="D80">
        <v>8</v>
      </c>
      <c r="E80">
        <v>2</v>
      </c>
      <c r="F80">
        <v>10</v>
      </c>
    </row>
    <row r="81" spans="1:6" x14ac:dyDescent="0.25">
      <c r="A81" t="s">
        <v>92</v>
      </c>
      <c r="C81">
        <v>2</v>
      </c>
      <c r="D81">
        <v>8</v>
      </c>
      <c r="F81">
        <v>10</v>
      </c>
    </row>
    <row r="82" spans="1:6" x14ac:dyDescent="0.25">
      <c r="A82" t="s">
        <v>95</v>
      </c>
      <c r="C82">
        <v>1</v>
      </c>
      <c r="D82">
        <v>5</v>
      </c>
      <c r="E82">
        <v>3</v>
      </c>
      <c r="F82">
        <v>9</v>
      </c>
    </row>
    <row r="83" spans="1:6" x14ac:dyDescent="0.25">
      <c r="A83" t="s">
        <v>93</v>
      </c>
      <c r="C83">
        <v>3</v>
      </c>
      <c r="D83">
        <v>6</v>
      </c>
      <c r="F83">
        <v>9</v>
      </c>
    </row>
    <row r="84" spans="1:6" x14ac:dyDescent="0.25">
      <c r="A84" t="s">
        <v>94</v>
      </c>
      <c r="C84">
        <v>1</v>
      </c>
      <c r="D84">
        <v>8</v>
      </c>
      <c r="F84">
        <v>9</v>
      </c>
    </row>
    <row r="85" spans="1:6" x14ac:dyDescent="0.25">
      <c r="A85" t="s">
        <v>97</v>
      </c>
      <c r="C85">
        <v>2</v>
      </c>
      <c r="D85">
        <v>5</v>
      </c>
      <c r="E85">
        <v>1</v>
      </c>
      <c r="F85">
        <v>8</v>
      </c>
    </row>
    <row r="86" spans="1:6" x14ac:dyDescent="0.25">
      <c r="A86" t="s">
        <v>96</v>
      </c>
      <c r="C86">
        <v>1</v>
      </c>
      <c r="D86">
        <v>6</v>
      </c>
      <c r="E86">
        <v>1</v>
      </c>
      <c r="F86">
        <v>8</v>
      </c>
    </row>
    <row r="87" spans="1:6" x14ac:dyDescent="0.25">
      <c r="A87" t="s">
        <v>103</v>
      </c>
      <c r="D87">
        <v>6</v>
      </c>
      <c r="E87">
        <v>1</v>
      </c>
      <c r="F87">
        <v>7</v>
      </c>
    </row>
    <row r="88" spans="1:6" x14ac:dyDescent="0.25">
      <c r="A88" t="s">
        <v>99</v>
      </c>
      <c r="D88">
        <v>6</v>
      </c>
      <c r="E88">
        <v>1</v>
      </c>
      <c r="F88">
        <v>7</v>
      </c>
    </row>
    <row r="89" spans="1:6" x14ac:dyDescent="0.25">
      <c r="A89" t="s">
        <v>101</v>
      </c>
      <c r="B89">
        <v>2</v>
      </c>
      <c r="C89">
        <v>1</v>
      </c>
      <c r="D89">
        <v>2</v>
      </c>
      <c r="E89">
        <v>2</v>
      </c>
      <c r="F89">
        <v>7</v>
      </c>
    </row>
    <row r="90" spans="1:6" x14ac:dyDescent="0.25">
      <c r="A90" t="s">
        <v>98</v>
      </c>
      <c r="B90">
        <v>1</v>
      </c>
      <c r="C90">
        <v>5</v>
      </c>
      <c r="D90">
        <v>1</v>
      </c>
      <c r="F90">
        <v>7</v>
      </c>
    </row>
    <row r="91" spans="1:6" x14ac:dyDescent="0.25">
      <c r="A91" t="s">
        <v>100</v>
      </c>
      <c r="C91">
        <v>2</v>
      </c>
      <c r="D91">
        <v>5</v>
      </c>
      <c r="F91">
        <v>7</v>
      </c>
    </row>
    <row r="92" spans="1:6" x14ac:dyDescent="0.25">
      <c r="A92" t="s">
        <v>102</v>
      </c>
      <c r="C92">
        <v>3</v>
      </c>
      <c r="E92">
        <v>4</v>
      </c>
      <c r="F92">
        <v>7</v>
      </c>
    </row>
    <row r="93" spans="1:6" x14ac:dyDescent="0.25">
      <c r="A93" t="s">
        <v>104</v>
      </c>
      <c r="C93">
        <v>4</v>
      </c>
      <c r="D93">
        <v>1</v>
      </c>
      <c r="E93">
        <v>1</v>
      </c>
      <c r="F93">
        <v>6</v>
      </c>
    </row>
    <row r="94" spans="1:6" x14ac:dyDescent="0.25">
      <c r="A94" t="s">
        <v>107</v>
      </c>
      <c r="D94">
        <v>2</v>
      </c>
      <c r="E94">
        <v>4</v>
      </c>
      <c r="F94">
        <v>6</v>
      </c>
    </row>
    <row r="95" spans="1:6" x14ac:dyDescent="0.25">
      <c r="A95" t="s">
        <v>105</v>
      </c>
      <c r="C95">
        <v>1</v>
      </c>
      <c r="D95">
        <v>5</v>
      </c>
      <c r="F95">
        <v>6</v>
      </c>
    </row>
    <row r="96" spans="1:6" x14ac:dyDescent="0.25">
      <c r="A96" t="s">
        <v>256</v>
      </c>
      <c r="C96">
        <v>4</v>
      </c>
      <c r="E96">
        <v>2</v>
      </c>
      <c r="F96">
        <v>6</v>
      </c>
    </row>
    <row r="97" spans="1:6" x14ac:dyDescent="0.25">
      <c r="A97" t="s">
        <v>106</v>
      </c>
      <c r="C97">
        <v>4</v>
      </c>
      <c r="D97">
        <v>1</v>
      </c>
      <c r="E97">
        <v>1</v>
      </c>
      <c r="F97">
        <v>6</v>
      </c>
    </row>
    <row r="98" spans="1:6" x14ac:dyDescent="0.25">
      <c r="A98" t="s">
        <v>114</v>
      </c>
      <c r="C98">
        <v>1</v>
      </c>
      <c r="D98">
        <v>4</v>
      </c>
      <c r="F98">
        <v>5</v>
      </c>
    </row>
    <row r="99" spans="1:6" x14ac:dyDescent="0.25">
      <c r="A99" t="s">
        <v>111</v>
      </c>
      <c r="C99">
        <v>1</v>
      </c>
      <c r="D99">
        <v>4</v>
      </c>
      <c r="F99">
        <v>5</v>
      </c>
    </row>
    <row r="100" spans="1:6" x14ac:dyDescent="0.25">
      <c r="A100" t="s">
        <v>112</v>
      </c>
      <c r="D100">
        <v>1</v>
      </c>
      <c r="E100">
        <v>4</v>
      </c>
      <c r="F100">
        <v>5</v>
      </c>
    </row>
    <row r="101" spans="1:6" x14ac:dyDescent="0.25">
      <c r="A101" t="s">
        <v>113</v>
      </c>
      <c r="C101">
        <v>1</v>
      </c>
      <c r="D101">
        <v>2</v>
      </c>
      <c r="E101">
        <v>2</v>
      </c>
      <c r="F101">
        <v>5</v>
      </c>
    </row>
    <row r="102" spans="1:6" x14ac:dyDescent="0.25">
      <c r="A102" t="s">
        <v>109</v>
      </c>
      <c r="C102">
        <v>1</v>
      </c>
      <c r="D102">
        <v>2</v>
      </c>
      <c r="E102">
        <v>2</v>
      </c>
      <c r="F102">
        <v>5</v>
      </c>
    </row>
    <row r="103" spans="1:6" x14ac:dyDescent="0.25">
      <c r="A103" t="s">
        <v>110</v>
      </c>
      <c r="C103">
        <v>1</v>
      </c>
      <c r="D103">
        <v>4</v>
      </c>
      <c r="F103">
        <v>5</v>
      </c>
    </row>
    <row r="104" spans="1:6" x14ac:dyDescent="0.25">
      <c r="A104" t="s">
        <v>116</v>
      </c>
      <c r="C104">
        <v>1</v>
      </c>
      <c r="D104">
        <v>1</v>
      </c>
      <c r="E104">
        <v>2</v>
      </c>
      <c r="F104">
        <v>4</v>
      </c>
    </row>
    <row r="105" spans="1:6" x14ac:dyDescent="0.25">
      <c r="A105" t="s">
        <v>119</v>
      </c>
      <c r="D105">
        <v>3</v>
      </c>
      <c r="E105">
        <v>1</v>
      </c>
      <c r="F105">
        <v>4</v>
      </c>
    </row>
    <row r="106" spans="1:6" x14ac:dyDescent="0.25">
      <c r="A106" t="s">
        <v>136</v>
      </c>
      <c r="C106">
        <v>3</v>
      </c>
      <c r="E106">
        <v>1</v>
      </c>
      <c r="F106">
        <v>4</v>
      </c>
    </row>
    <row r="107" spans="1:6" x14ac:dyDescent="0.25">
      <c r="A107" t="s">
        <v>117</v>
      </c>
      <c r="C107">
        <v>1</v>
      </c>
      <c r="D107">
        <v>2</v>
      </c>
      <c r="E107">
        <v>1</v>
      </c>
      <c r="F107">
        <v>4</v>
      </c>
    </row>
    <row r="108" spans="1:6" x14ac:dyDescent="0.25">
      <c r="A108" t="s">
        <v>120</v>
      </c>
      <c r="C108">
        <v>2</v>
      </c>
      <c r="D108">
        <v>2</v>
      </c>
      <c r="F108">
        <v>4</v>
      </c>
    </row>
    <row r="109" spans="1:6" x14ac:dyDescent="0.25">
      <c r="A109" t="s">
        <v>121</v>
      </c>
      <c r="C109">
        <v>1</v>
      </c>
      <c r="E109">
        <v>3</v>
      </c>
      <c r="F109">
        <v>4</v>
      </c>
    </row>
    <row r="110" spans="1:6" x14ac:dyDescent="0.25">
      <c r="A110" t="s">
        <v>118</v>
      </c>
      <c r="C110">
        <v>2</v>
      </c>
      <c r="D110">
        <v>1</v>
      </c>
      <c r="E110">
        <v>1</v>
      </c>
      <c r="F110">
        <v>4</v>
      </c>
    </row>
    <row r="111" spans="1:6" x14ac:dyDescent="0.25">
      <c r="A111" t="s">
        <v>115</v>
      </c>
      <c r="B111">
        <v>1</v>
      </c>
      <c r="D111">
        <v>2</v>
      </c>
      <c r="E111">
        <v>1</v>
      </c>
      <c r="F111">
        <v>4</v>
      </c>
    </row>
    <row r="112" spans="1:6" x14ac:dyDescent="0.25">
      <c r="A112" t="s">
        <v>125</v>
      </c>
      <c r="D112">
        <v>3</v>
      </c>
      <c r="F112">
        <v>3</v>
      </c>
    </row>
    <row r="113" spans="1:6" x14ac:dyDescent="0.25">
      <c r="A113" t="s">
        <v>122</v>
      </c>
      <c r="D113">
        <v>3</v>
      </c>
      <c r="F113">
        <v>3</v>
      </c>
    </row>
    <row r="114" spans="1:6" x14ac:dyDescent="0.25">
      <c r="A114" t="s">
        <v>127</v>
      </c>
      <c r="C114">
        <v>2</v>
      </c>
      <c r="E114">
        <v>1</v>
      </c>
      <c r="F114">
        <v>3</v>
      </c>
    </row>
    <row r="115" spans="1:6" x14ac:dyDescent="0.25">
      <c r="A115" t="s">
        <v>126</v>
      </c>
      <c r="D115">
        <v>2</v>
      </c>
      <c r="E115">
        <v>1</v>
      </c>
      <c r="F115">
        <v>3</v>
      </c>
    </row>
    <row r="116" spans="1:6" x14ac:dyDescent="0.25">
      <c r="A116" t="s">
        <v>124</v>
      </c>
      <c r="D116">
        <v>3</v>
      </c>
      <c r="F116">
        <v>3</v>
      </c>
    </row>
    <row r="117" spans="1:6" x14ac:dyDescent="0.25">
      <c r="A117" t="s">
        <v>128</v>
      </c>
      <c r="D117">
        <v>1</v>
      </c>
      <c r="E117">
        <v>2</v>
      </c>
      <c r="F117">
        <v>3</v>
      </c>
    </row>
    <row r="118" spans="1:6" x14ac:dyDescent="0.25">
      <c r="A118" t="s">
        <v>123</v>
      </c>
      <c r="C118">
        <v>2</v>
      </c>
      <c r="D118">
        <v>1</v>
      </c>
      <c r="F118">
        <v>3</v>
      </c>
    </row>
    <row r="119" spans="1:6" x14ac:dyDescent="0.25">
      <c r="A119" t="s">
        <v>134</v>
      </c>
      <c r="D119">
        <v>2</v>
      </c>
      <c r="F119">
        <v>2</v>
      </c>
    </row>
    <row r="120" spans="1:6" x14ac:dyDescent="0.25">
      <c r="A120" t="s">
        <v>129</v>
      </c>
      <c r="D120">
        <v>1</v>
      </c>
      <c r="E120">
        <v>1</v>
      </c>
      <c r="F120">
        <v>2</v>
      </c>
    </row>
    <row r="121" spans="1:6" x14ac:dyDescent="0.25">
      <c r="A121" t="s">
        <v>130</v>
      </c>
      <c r="D121">
        <v>2</v>
      </c>
      <c r="F121">
        <v>2</v>
      </c>
    </row>
    <row r="122" spans="1:6" x14ac:dyDescent="0.25">
      <c r="A122" t="s">
        <v>131</v>
      </c>
      <c r="B122">
        <v>1</v>
      </c>
      <c r="E122">
        <v>1</v>
      </c>
      <c r="F122">
        <v>2</v>
      </c>
    </row>
    <row r="123" spans="1:6" x14ac:dyDescent="0.25">
      <c r="A123" t="s">
        <v>137</v>
      </c>
      <c r="C123">
        <v>1</v>
      </c>
      <c r="D123">
        <v>1</v>
      </c>
      <c r="F123">
        <v>2</v>
      </c>
    </row>
    <row r="124" spans="1:6" x14ac:dyDescent="0.25">
      <c r="A124" t="s">
        <v>133</v>
      </c>
      <c r="B124">
        <v>2</v>
      </c>
      <c r="F124">
        <v>2</v>
      </c>
    </row>
    <row r="125" spans="1:6" x14ac:dyDescent="0.25">
      <c r="A125" t="s">
        <v>132</v>
      </c>
      <c r="D125">
        <v>2</v>
      </c>
      <c r="F125">
        <v>2</v>
      </c>
    </row>
    <row r="126" spans="1:6" x14ac:dyDescent="0.25">
      <c r="A126" t="s">
        <v>139</v>
      </c>
      <c r="D126">
        <v>1</v>
      </c>
      <c r="F126">
        <v>1</v>
      </c>
    </row>
    <row r="127" spans="1:6" x14ac:dyDescent="0.25">
      <c r="A127" t="s">
        <v>138</v>
      </c>
      <c r="D127">
        <v>1</v>
      </c>
      <c r="F127">
        <v>1</v>
      </c>
    </row>
    <row r="128" spans="1:6" x14ac:dyDescent="0.25">
      <c r="A128" t="s">
        <v>159</v>
      </c>
      <c r="D128">
        <v>1</v>
      </c>
      <c r="F128">
        <v>1</v>
      </c>
    </row>
    <row r="129" spans="1:6" x14ac:dyDescent="0.25">
      <c r="A129" t="s">
        <v>150</v>
      </c>
      <c r="E129">
        <v>1</v>
      </c>
      <c r="F129">
        <v>1</v>
      </c>
    </row>
    <row r="130" spans="1:6" x14ac:dyDescent="0.25">
      <c r="A130" t="s">
        <v>153</v>
      </c>
      <c r="E130">
        <v>1</v>
      </c>
      <c r="F130">
        <v>1</v>
      </c>
    </row>
    <row r="131" spans="1:6" x14ac:dyDescent="0.25">
      <c r="A131" t="s">
        <v>157</v>
      </c>
      <c r="E131">
        <v>1</v>
      </c>
      <c r="F131">
        <v>1</v>
      </c>
    </row>
    <row r="132" spans="1:6" x14ac:dyDescent="0.25">
      <c r="A132" t="s">
        <v>158</v>
      </c>
      <c r="D132">
        <v>1</v>
      </c>
      <c r="F132">
        <v>1</v>
      </c>
    </row>
    <row r="133" spans="1:6" x14ac:dyDescent="0.25">
      <c r="A133" t="s">
        <v>148</v>
      </c>
      <c r="C133">
        <v>1</v>
      </c>
      <c r="F133">
        <v>1</v>
      </c>
    </row>
    <row r="134" spans="1:6" x14ac:dyDescent="0.25">
      <c r="A134" t="s">
        <v>156</v>
      </c>
      <c r="D134">
        <v>1</v>
      </c>
      <c r="F134">
        <v>1</v>
      </c>
    </row>
    <row r="135" spans="1:6" x14ac:dyDescent="0.25">
      <c r="A135" t="s">
        <v>155</v>
      </c>
      <c r="D135">
        <v>1</v>
      </c>
      <c r="F135">
        <v>1</v>
      </c>
    </row>
    <row r="136" spans="1:6" x14ac:dyDescent="0.25">
      <c r="A136" t="s">
        <v>154</v>
      </c>
      <c r="D136">
        <v>1</v>
      </c>
      <c r="F136">
        <v>1</v>
      </c>
    </row>
    <row r="137" spans="1:6" x14ac:dyDescent="0.25">
      <c r="A137" t="s">
        <v>152</v>
      </c>
      <c r="D137">
        <v>1</v>
      </c>
      <c r="F137">
        <v>1</v>
      </c>
    </row>
    <row r="138" spans="1:6" x14ac:dyDescent="0.25">
      <c r="A138" t="s">
        <v>151</v>
      </c>
      <c r="D138">
        <v>1</v>
      </c>
      <c r="F138">
        <v>1</v>
      </c>
    </row>
    <row r="139" spans="1:6" x14ac:dyDescent="0.25">
      <c r="A139" t="s">
        <v>149</v>
      </c>
      <c r="C139">
        <v>1</v>
      </c>
      <c r="F139">
        <v>1</v>
      </c>
    </row>
    <row r="140" spans="1:6" x14ac:dyDescent="0.25">
      <c r="A140" t="s">
        <v>257</v>
      </c>
      <c r="D140">
        <v>1</v>
      </c>
      <c r="F140">
        <v>1</v>
      </c>
    </row>
    <row r="141" spans="1:6" x14ac:dyDescent="0.25">
      <c r="A141" t="s">
        <v>140</v>
      </c>
      <c r="E141">
        <v>1</v>
      </c>
      <c r="F141">
        <v>1</v>
      </c>
    </row>
    <row r="142" spans="1:6" x14ac:dyDescent="0.25">
      <c r="A142" t="s">
        <v>146</v>
      </c>
      <c r="D142">
        <v>1</v>
      </c>
      <c r="F142">
        <v>1</v>
      </c>
    </row>
    <row r="143" spans="1:6" x14ac:dyDescent="0.25">
      <c r="A143" t="s">
        <v>141</v>
      </c>
      <c r="D143">
        <v>1</v>
      </c>
      <c r="F143">
        <v>1</v>
      </c>
    </row>
    <row r="144" spans="1:6" x14ac:dyDescent="0.25">
      <c r="A144" t="s">
        <v>142</v>
      </c>
      <c r="C144">
        <v>1</v>
      </c>
      <c r="F144">
        <v>1</v>
      </c>
    </row>
    <row r="145" spans="1:6" x14ac:dyDescent="0.25">
      <c r="A145" t="s">
        <v>143</v>
      </c>
      <c r="D145">
        <v>1</v>
      </c>
      <c r="F145">
        <v>1</v>
      </c>
    </row>
    <row r="146" spans="1:6" x14ac:dyDescent="0.25">
      <c r="A146" t="s">
        <v>144</v>
      </c>
      <c r="D146">
        <v>1</v>
      </c>
      <c r="F146">
        <v>1</v>
      </c>
    </row>
    <row r="147" spans="1:6" x14ac:dyDescent="0.25">
      <c r="A147" t="s">
        <v>145</v>
      </c>
      <c r="E147">
        <v>1</v>
      </c>
      <c r="F147">
        <v>1</v>
      </c>
    </row>
    <row r="148" spans="1:6" x14ac:dyDescent="0.25">
      <c r="A148" t="s">
        <v>258</v>
      </c>
      <c r="C148">
        <v>1</v>
      </c>
      <c r="F148">
        <v>1</v>
      </c>
    </row>
  </sheetData>
  <conditionalFormatting sqref="J5:N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85C5-DC74-4D0F-BF78-752BD1BCEFF2}">
  <dimension ref="A1:K15"/>
  <sheetViews>
    <sheetView workbookViewId="0">
      <selection activeCell="A20" sqref="A20"/>
    </sheetView>
  </sheetViews>
  <sheetFormatPr defaultRowHeight="15" x14ac:dyDescent="0.25"/>
  <cols>
    <col min="1" max="1" width="31.42578125" bestFit="1" customWidth="1"/>
    <col min="2" max="2" width="5.7109375" customWidth="1"/>
    <col min="3" max="11" width="5" bestFit="1" customWidth="1"/>
    <col min="12" max="12" width="7.28515625" bestFit="1" customWidth="1"/>
    <col min="13" max="13" width="11.28515625" bestFit="1" customWidth="1"/>
  </cols>
  <sheetData>
    <row r="1" spans="1:11" ht="17.25" x14ac:dyDescent="0.25">
      <c r="A1" s="19" t="s">
        <v>343</v>
      </c>
    </row>
    <row r="2" spans="1:11" ht="17.25" x14ac:dyDescent="0.25">
      <c r="A2" t="s">
        <v>344</v>
      </c>
    </row>
    <row r="3" spans="1:11" x14ac:dyDescent="0.25">
      <c r="A3" t="s">
        <v>295</v>
      </c>
    </row>
    <row r="5" spans="1:11" x14ac:dyDescent="0.25">
      <c r="A5" s="20" t="s">
        <v>160</v>
      </c>
      <c r="B5" s="20">
        <v>2015</v>
      </c>
      <c r="C5" s="20">
        <v>2016</v>
      </c>
      <c r="D5" s="20">
        <v>2017</v>
      </c>
      <c r="E5" s="20">
        <v>2018</v>
      </c>
      <c r="F5" s="20">
        <v>2019</v>
      </c>
      <c r="G5" s="20">
        <v>2020</v>
      </c>
      <c r="H5" s="20">
        <v>2021</v>
      </c>
      <c r="I5" s="20">
        <v>2022</v>
      </c>
      <c r="J5" s="20">
        <v>2023</v>
      </c>
      <c r="K5" s="20">
        <v>2024</v>
      </c>
    </row>
    <row r="6" spans="1:11" x14ac:dyDescent="0.25">
      <c r="A6" t="s">
        <v>21</v>
      </c>
      <c r="B6">
        <v>388</v>
      </c>
      <c r="C6">
        <v>398</v>
      </c>
      <c r="D6">
        <v>489</v>
      </c>
      <c r="E6">
        <v>617</v>
      </c>
      <c r="F6">
        <v>747</v>
      </c>
      <c r="G6">
        <v>810</v>
      </c>
      <c r="H6">
        <v>955</v>
      </c>
      <c r="I6">
        <v>1074</v>
      </c>
      <c r="J6">
        <v>953</v>
      </c>
      <c r="K6">
        <v>869</v>
      </c>
    </row>
    <row r="7" spans="1:11" x14ac:dyDescent="0.25">
      <c r="A7" t="s">
        <v>27</v>
      </c>
      <c r="B7">
        <v>120</v>
      </c>
      <c r="C7">
        <v>126</v>
      </c>
      <c r="D7">
        <v>165</v>
      </c>
      <c r="E7">
        <v>206</v>
      </c>
      <c r="F7">
        <v>221</v>
      </c>
      <c r="G7">
        <v>277</v>
      </c>
      <c r="H7">
        <v>355</v>
      </c>
      <c r="I7">
        <v>370</v>
      </c>
      <c r="J7">
        <v>404</v>
      </c>
      <c r="K7">
        <v>439</v>
      </c>
    </row>
    <row r="8" spans="1:11" x14ac:dyDescent="0.25">
      <c r="A8" t="s">
        <v>29</v>
      </c>
      <c r="B8">
        <v>305</v>
      </c>
      <c r="C8">
        <v>326</v>
      </c>
      <c r="D8">
        <v>328</v>
      </c>
      <c r="E8">
        <v>388</v>
      </c>
      <c r="F8">
        <v>372</v>
      </c>
      <c r="G8">
        <v>407</v>
      </c>
      <c r="H8">
        <v>422</v>
      </c>
      <c r="I8">
        <v>417</v>
      </c>
      <c r="J8">
        <v>414</v>
      </c>
      <c r="K8">
        <v>404</v>
      </c>
    </row>
    <row r="9" spans="1:11" x14ac:dyDescent="0.25">
      <c r="A9" t="s">
        <v>35</v>
      </c>
      <c r="B9">
        <v>89</v>
      </c>
      <c r="C9">
        <v>96</v>
      </c>
      <c r="D9">
        <v>112</v>
      </c>
      <c r="E9">
        <v>133</v>
      </c>
      <c r="F9">
        <v>145</v>
      </c>
      <c r="G9">
        <v>191</v>
      </c>
      <c r="H9">
        <v>241</v>
      </c>
      <c r="I9">
        <v>221</v>
      </c>
      <c r="J9">
        <v>187</v>
      </c>
      <c r="K9">
        <v>175</v>
      </c>
    </row>
    <row r="10" spans="1:11" x14ac:dyDescent="0.25">
      <c r="A10" t="s">
        <v>37</v>
      </c>
      <c r="B10">
        <v>98</v>
      </c>
      <c r="C10">
        <v>114</v>
      </c>
      <c r="D10">
        <v>120</v>
      </c>
      <c r="E10">
        <v>154</v>
      </c>
      <c r="F10">
        <v>154</v>
      </c>
      <c r="G10">
        <v>152</v>
      </c>
      <c r="H10">
        <v>178</v>
      </c>
      <c r="I10">
        <v>130</v>
      </c>
      <c r="J10">
        <v>124</v>
      </c>
      <c r="K10">
        <v>144</v>
      </c>
    </row>
    <row r="11" spans="1:11" x14ac:dyDescent="0.25">
      <c r="A11" t="s">
        <v>38</v>
      </c>
      <c r="B11">
        <v>98</v>
      </c>
      <c r="C11">
        <v>91</v>
      </c>
      <c r="D11">
        <v>87</v>
      </c>
      <c r="E11">
        <v>107</v>
      </c>
      <c r="F11">
        <v>128</v>
      </c>
      <c r="G11">
        <v>137</v>
      </c>
      <c r="H11">
        <v>186</v>
      </c>
      <c r="I11">
        <v>154</v>
      </c>
      <c r="J11">
        <v>144</v>
      </c>
      <c r="K11">
        <v>143</v>
      </c>
    </row>
    <row r="12" spans="1:11" x14ac:dyDescent="0.25">
      <c r="A12" t="s">
        <v>44</v>
      </c>
      <c r="B12">
        <v>149</v>
      </c>
      <c r="C12">
        <v>200</v>
      </c>
      <c r="D12">
        <v>219</v>
      </c>
      <c r="E12">
        <v>213</v>
      </c>
      <c r="F12">
        <v>223</v>
      </c>
      <c r="G12">
        <v>267</v>
      </c>
      <c r="H12">
        <v>259</v>
      </c>
      <c r="I12">
        <v>192</v>
      </c>
      <c r="J12">
        <v>118</v>
      </c>
      <c r="K12">
        <v>89</v>
      </c>
    </row>
    <row r="13" spans="1:11" x14ac:dyDescent="0.25">
      <c r="A13" t="s">
        <v>46</v>
      </c>
      <c r="B13">
        <v>34</v>
      </c>
      <c r="C13">
        <v>43</v>
      </c>
      <c r="D13">
        <v>36</v>
      </c>
      <c r="E13">
        <v>45</v>
      </c>
      <c r="F13">
        <v>64</v>
      </c>
      <c r="G13">
        <v>100</v>
      </c>
      <c r="H13">
        <v>92</v>
      </c>
      <c r="I13">
        <v>60</v>
      </c>
      <c r="J13">
        <v>79</v>
      </c>
      <c r="K13">
        <v>83</v>
      </c>
    </row>
    <row r="14" spans="1:11" x14ac:dyDescent="0.25">
      <c r="A14" t="s">
        <v>16</v>
      </c>
      <c r="B14">
        <v>1453</v>
      </c>
      <c r="C14">
        <v>1530</v>
      </c>
      <c r="D14">
        <v>1643</v>
      </c>
      <c r="E14">
        <v>1806</v>
      </c>
      <c r="F14">
        <v>1787</v>
      </c>
      <c r="G14">
        <v>1876</v>
      </c>
      <c r="H14">
        <v>1902</v>
      </c>
      <c r="I14">
        <v>1789</v>
      </c>
      <c r="J14">
        <v>1625</v>
      </c>
      <c r="K14">
        <v>1568</v>
      </c>
    </row>
    <row r="15" spans="1:11" x14ac:dyDescent="0.25">
      <c r="B15" s="34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B3580-2EAE-4BE7-B9B8-7A4D70A2695E}">
  <dimension ref="A1:C9"/>
  <sheetViews>
    <sheetView workbookViewId="0">
      <selection activeCell="B14" sqref="B14"/>
    </sheetView>
  </sheetViews>
  <sheetFormatPr defaultRowHeight="15" x14ac:dyDescent="0.25"/>
  <cols>
    <col min="1" max="1" width="27.85546875" customWidth="1"/>
    <col min="2" max="2" width="13.140625" customWidth="1"/>
    <col min="3" max="3" width="20.7109375" customWidth="1"/>
  </cols>
  <sheetData>
    <row r="1" spans="1:3" x14ac:dyDescent="0.25">
      <c r="A1" s="19" t="s">
        <v>345</v>
      </c>
    </row>
    <row r="2" spans="1:3" x14ac:dyDescent="0.25">
      <c r="A2" t="s">
        <v>300</v>
      </c>
    </row>
    <row r="4" spans="1:3" x14ac:dyDescent="0.25">
      <c r="A4" s="20" t="s">
        <v>346</v>
      </c>
      <c r="B4" s="20" t="s">
        <v>259</v>
      </c>
      <c r="C4" s="20" t="s">
        <v>163</v>
      </c>
    </row>
    <row r="5" spans="1:3" x14ac:dyDescent="0.25">
      <c r="A5" s="17" t="s">
        <v>260</v>
      </c>
      <c r="B5" s="52">
        <v>21468</v>
      </c>
      <c r="C5" s="17">
        <v>105.28211047254655</v>
      </c>
    </row>
    <row r="6" spans="1:3" x14ac:dyDescent="0.25">
      <c r="A6" s="17" t="s">
        <v>261</v>
      </c>
      <c r="B6" s="53">
        <v>20114</v>
      </c>
      <c r="C6" s="17">
        <v>118.50457375825056</v>
      </c>
    </row>
    <row r="7" spans="1:3" x14ac:dyDescent="0.25">
      <c r="A7" s="17" t="s">
        <v>262</v>
      </c>
      <c r="B7" s="52">
        <v>10266</v>
      </c>
      <c r="C7" s="17">
        <v>131.08503164739997</v>
      </c>
    </row>
    <row r="8" spans="1:3" x14ac:dyDescent="0.25">
      <c r="A8" s="17" t="s">
        <v>263</v>
      </c>
      <c r="B8" s="52">
        <v>13703</v>
      </c>
      <c r="C8" s="17">
        <v>261.68685445589801</v>
      </c>
    </row>
    <row r="9" spans="1:3" x14ac:dyDescent="0.25">
      <c r="A9" s="17"/>
      <c r="B9" s="17"/>
      <c r="C9" s="1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6743C-907D-4152-BF84-06B4BBA255DA}">
  <dimension ref="A1:D24"/>
  <sheetViews>
    <sheetView workbookViewId="0">
      <selection activeCell="C5" sqref="C5"/>
    </sheetView>
  </sheetViews>
  <sheetFormatPr defaultColWidth="9.140625" defaultRowHeight="15" x14ac:dyDescent="0.25"/>
  <cols>
    <col min="2" max="2" width="21.5703125" customWidth="1"/>
    <col min="3" max="3" width="17.140625" style="29" customWidth="1"/>
    <col min="5" max="16384" width="9.140625" style="23"/>
  </cols>
  <sheetData>
    <row r="1" spans="1:3" x14ac:dyDescent="0.25">
      <c r="A1" s="19" t="s">
        <v>347</v>
      </c>
    </row>
    <row r="2" spans="1:3" x14ac:dyDescent="0.25">
      <c r="A2" t="s">
        <v>300</v>
      </c>
    </row>
    <row r="4" spans="1:3" x14ac:dyDescent="0.25">
      <c r="A4" s="20" t="s">
        <v>160</v>
      </c>
      <c r="B4" s="20" t="s">
        <v>163</v>
      </c>
      <c r="C4" s="54" t="s">
        <v>348</v>
      </c>
    </row>
    <row r="5" spans="1:3" x14ac:dyDescent="0.25">
      <c r="A5" t="s">
        <v>21</v>
      </c>
      <c r="B5" s="21">
        <v>151.69568051848864</v>
      </c>
      <c r="C5" s="29">
        <v>0.16905011288508101</v>
      </c>
    </row>
    <row r="6" spans="1:3" x14ac:dyDescent="0.25">
      <c r="A6" t="s">
        <v>16</v>
      </c>
      <c r="B6" s="21">
        <v>139.92971331101077</v>
      </c>
      <c r="C6" s="29">
        <v>0.14480784103898495</v>
      </c>
    </row>
    <row r="7" spans="1:3" x14ac:dyDescent="0.25">
      <c r="A7" t="s">
        <v>19</v>
      </c>
      <c r="B7" s="21">
        <v>133.83261128741248</v>
      </c>
      <c r="C7" s="29">
        <v>0.12090943902119934</v>
      </c>
    </row>
    <row r="8" spans="1:3" x14ac:dyDescent="0.25">
      <c r="A8" t="s">
        <v>17</v>
      </c>
      <c r="B8" s="21">
        <v>131.39557557167041</v>
      </c>
      <c r="C8" s="29">
        <v>0.13468196436573202</v>
      </c>
    </row>
    <row r="9" spans="1:3" x14ac:dyDescent="0.25">
      <c r="A9" t="s">
        <v>24</v>
      </c>
      <c r="B9" s="21">
        <v>126.18795121869861</v>
      </c>
      <c r="C9" s="29">
        <v>0.1333423399554802</v>
      </c>
    </row>
    <row r="10" spans="1:3" x14ac:dyDescent="0.25">
      <c r="A10" t="s">
        <v>30</v>
      </c>
      <c r="B10" s="21">
        <v>125.64470974561101</v>
      </c>
      <c r="C10" s="29">
        <v>0.13566670966733713</v>
      </c>
    </row>
    <row r="11" spans="1:3" x14ac:dyDescent="0.25">
      <c r="A11" t="s">
        <v>34</v>
      </c>
      <c r="B11" s="21">
        <v>125.6149886119418</v>
      </c>
      <c r="C11" s="29">
        <v>8.4273581753558383E-2</v>
      </c>
    </row>
    <row r="12" spans="1:3" x14ac:dyDescent="0.25">
      <c r="A12" t="s">
        <v>25</v>
      </c>
      <c r="B12" s="21">
        <v>124.41491739573185</v>
      </c>
      <c r="C12" s="29">
        <v>0.11327110761396945</v>
      </c>
    </row>
    <row r="13" spans="1:3" x14ac:dyDescent="0.25">
      <c r="A13" t="s">
        <v>20</v>
      </c>
      <c r="B13" s="21">
        <v>124.02301989277802</v>
      </c>
      <c r="C13" s="29">
        <v>0.11595063348984454</v>
      </c>
    </row>
    <row r="14" spans="1:3" x14ac:dyDescent="0.25">
      <c r="A14" t="s">
        <v>31</v>
      </c>
      <c r="B14" s="21">
        <v>123.73297542687442</v>
      </c>
      <c r="C14" s="29">
        <v>0.11756181378652852</v>
      </c>
    </row>
    <row r="15" spans="1:3" x14ac:dyDescent="0.25">
      <c r="A15" t="s">
        <v>18</v>
      </c>
      <c r="B15" s="21">
        <v>120.73211450569754</v>
      </c>
      <c r="C15" s="29">
        <v>0.11669227057042873</v>
      </c>
    </row>
    <row r="16" spans="1:3" x14ac:dyDescent="0.25">
      <c r="A16" t="s">
        <v>27</v>
      </c>
      <c r="B16" s="21">
        <v>120.42842502494942</v>
      </c>
      <c r="C16" s="29">
        <v>0.127130304985593</v>
      </c>
    </row>
    <row r="17" spans="1:3" x14ac:dyDescent="0.25">
      <c r="A17" t="s">
        <v>33</v>
      </c>
      <c r="B17" s="21">
        <v>115.89395554773606</v>
      </c>
      <c r="C17" s="29">
        <v>0.11198292226022842</v>
      </c>
    </row>
    <row r="18" spans="1:3" x14ac:dyDescent="0.25">
      <c r="A18" t="s">
        <v>23</v>
      </c>
      <c r="B18" s="21">
        <v>112.93772990490601</v>
      </c>
      <c r="C18" s="29">
        <v>0.11165729845471924</v>
      </c>
    </row>
    <row r="19" spans="1:3" x14ac:dyDescent="0.25">
      <c r="A19" t="s">
        <v>29</v>
      </c>
      <c r="B19" s="21">
        <v>112.25134214319374</v>
      </c>
      <c r="C19" s="29">
        <v>0.11054371028680453</v>
      </c>
    </row>
    <row r="20" spans="1:3" x14ac:dyDescent="0.25">
      <c r="A20" t="s">
        <v>26</v>
      </c>
      <c r="B20" s="21">
        <v>108.15724775639815</v>
      </c>
      <c r="C20" s="29">
        <v>0.10219922859524978</v>
      </c>
    </row>
    <row r="21" spans="1:3" x14ac:dyDescent="0.25">
      <c r="A21" t="s">
        <v>28</v>
      </c>
      <c r="B21" s="21">
        <v>101.470641503084</v>
      </c>
      <c r="C21" s="29">
        <v>7.3995636190768099E-2</v>
      </c>
    </row>
    <row r="22" spans="1:3" x14ac:dyDescent="0.25">
      <c r="A22" t="s">
        <v>32</v>
      </c>
      <c r="B22" s="21">
        <v>101.00239979298786</v>
      </c>
      <c r="C22" s="29">
        <v>8.1715690946811539E-2</v>
      </c>
    </row>
    <row r="23" spans="1:3" x14ac:dyDescent="0.25">
      <c r="A23" t="s">
        <v>44</v>
      </c>
      <c r="B23" s="21">
        <v>90.967477408495569</v>
      </c>
      <c r="C23" s="29">
        <v>7.6048949311795955E-2</v>
      </c>
    </row>
    <row r="24" spans="1:3" x14ac:dyDescent="0.25">
      <c r="A24" t="s">
        <v>35</v>
      </c>
      <c r="B24" s="21">
        <v>89.820582185344108</v>
      </c>
      <c r="C24" s="29">
        <v>7.2474530304965812E-2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163D-6DCF-40FD-8C7C-D14EC0EDC6C5}">
  <dimension ref="A1:O148"/>
  <sheetViews>
    <sheetView workbookViewId="0">
      <selection activeCell="G32" sqref="G32"/>
    </sheetView>
  </sheetViews>
  <sheetFormatPr defaultRowHeight="15" x14ac:dyDescent="0.25"/>
  <cols>
    <col min="1" max="1" width="15" customWidth="1"/>
    <col min="2" max="2" width="28" customWidth="1"/>
  </cols>
  <sheetData>
    <row r="1" spans="1:15" x14ac:dyDescent="0.25">
      <c r="A1" s="19" t="s">
        <v>14</v>
      </c>
    </row>
    <row r="2" spans="1:15" x14ac:dyDescent="0.25">
      <c r="A2" t="s">
        <v>162</v>
      </c>
      <c r="G2" s="17"/>
    </row>
    <row r="3" spans="1:15" x14ac:dyDescent="0.25">
      <c r="G3" s="17"/>
    </row>
    <row r="4" spans="1:15" x14ac:dyDescent="0.25">
      <c r="A4" s="20" t="s">
        <v>160</v>
      </c>
      <c r="B4" s="20" t="s">
        <v>15</v>
      </c>
      <c r="D4" s="18" t="s">
        <v>161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x14ac:dyDescent="0.25">
      <c r="A5" t="s">
        <v>16</v>
      </c>
      <c r="B5">
        <v>1569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5">
      <c r="A6" t="s">
        <v>17</v>
      </c>
      <c r="B6">
        <v>1342</v>
      </c>
    </row>
    <row r="7" spans="1:15" x14ac:dyDescent="0.25">
      <c r="A7" t="s">
        <v>18</v>
      </c>
      <c r="B7">
        <v>1313</v>
      </c>
    </row>
    <row r="8" spans="1:15" x14ac:dyDescent="0.25">
      <c r="A8" t="s">
        <v>19</v>
      </c>
      <c r="B8">
        <v>1004</v>
      </c>
    </row>
    <row r="9" spans="1:15" x14ac:dyDescent="0.25">
      <c r="A9" t="s">
        <v>20</v>
      </c>
      <c r="B9">
        <v>890</v>
      </c>
    </row>
    <row r="10" spans="1:15" x14ac:dyDescent="0.25">
      <c r="A10" t="s">
        <v>21</v>
      </c>
      <c r="B10">
        <v>869</v>
      </c>
    </row>
    <row r="11" spans="1:15" x14ac:dyDescent="0.25">
      <c r="A11" t="s">
        <v>22</v>
      </c>
    </row>
    <row r="12" spans="1:15" x14ac:dyDescent="0.25">
      <c r="A12" t="s">
        <v>23</v>
      </c>
      <c r="B12">
        <v>565</v>
      </c>
    </row>
    <row r="13" spans="1:15" x14ac:dyDescent="0.25">
      <c r="A13" t="s">
        <v>24</v>
      </c>
      <c r="B13">
        <v>536</v>
      </c>
    </row>
    <row r="14" spans="1:15" x14ac:dyDescent="0.25">
      <c r="A14" t="s">
        <v>25</v>
      </c>
      <c r="B14">
        <v>480</v>
      </c>
    </row>
    <row r="15" spans="1:15" x14ac:dyDescent="0.25">
      <c r="A15" t="s">
        <v>26</v>
      </c>
      <c r="B15">
        <v>470</v>
      </c>
    </row>
    <row r="16" spans="1:15" x14ac:dyDescent="0.25">
      <c r="A16" t="s">
        <v>27</v>
      </c>
      <c r="B16">
        <v>439</v>
      </c>
    </row>
    <row r="17" spans="1:2" x14ac:dyDescent="0.25">
      <c r="A17" t="s">
        <v>28</v>
      </c>
      <c r="B17">
        <v>437</v>
      </c>
    </row>
    <row r="18" spans="1:2" x14ac:dyDescent="0.25">
      <c r="A18" t="s">
        <v>29</v>
      </c>
      <c r="B18">
        <v>404</v>
      </c>
    </row>
    <row r="19" spans="1:2" x14ac:dyDescent="0.25">
      <c r="A19" t="s">
        <v>30</v>
      </c>
      <c r="B19">
        <v>383</v>
      </c>
    </row>
    <row r="20" spans="1:2" x14ac:dyDescent="0.25">
      <c r="A20" t="s">
        <v>31</v>
      </c>
      <c r="B20">
        <v>325</v>
      </c>
    </row>
    <row r="21" spans="1:2" x14ac:dyDescent="0.25">
      <c r="A21" t="s">
        <v>32</v>
      </c>
      <c r="B21">
        <v>291</v>
      </c>
    </row>
    <row r="22" spans="1:2" x14ac:dyDescent="0.25">
      <c r="A22" t="s">
        <v>33</v>
      </c>
      <c r="B22">
        <v>206</v>
      </c>
    </row>
    <row r="23" spans="1:2" x14ac:dyDescent="0.25">
      <c r="A23" t="s">
        <v>34</v>
      </c>
      <c r="B23">
        <v>188</v>
      </c>
    </row>
    <row r="24" spans="1:2" x14ac:dyDescent="0.25">
      <c r="A24" t="s">
        <v>35</v>
      </c>
      <c r="B24">
        <v>175</v>
      </c>
    </row>
    <row r="25" spans="1:2" x14ac:dyDescent="0.25">
      <c r="A25" t="s">
        <v>36</v>
      </c>
      <c r="B25">
        <v>144</v>
      </c>
    </row>
    <row r="26" spans="1:2" x14ac:dyDescent="0.25">
      <c r="A26" t="s">
        <v>37</v>
      </c>
      <c r="B26">
        <v>144</v>
      </c>
    </row>
    <row r="27" spans="1:2" x14ac:dyDescent="0.25">
      <c r="A27" t="s">
        <v>38</v>
      </c>
      <c r="B27">
        <v>143</v>
      </c>
    </row>
    <row r="28" spans="1:2" x14ac:dyDescent="0.25">
      <c r="A28" t="s">
        <v>39</v>
      </c>
      <c r="B28">
        <v>142</v>
      </c>
    </row>
    <row r="29" spans="1:2" x14ac:dyDescent="0.25">
      <c r="A29" t="s">
        <v>40</v>
      </c>
      <c r="B29">
        <v>140</v>
      </c>
    </row>
    <row r="30" spans="1:2" x14ac:dyDescent="0.25">
      <c r="A30" t="s">
        <v>41</v>
      </c>
      <c r="B30">
        <v>127</v>
      </c>
    </row>
    <row r="31" spans="1:2" x14ac:dyDescent="0.25">
      <c r="A31" t="s">
        <v>42</v>
      </c>
      <c r="B31">
        <v>121</v>
      </c>
    </row>
    <row r="32" spans="1:2" x14ac:dyDescent="0.25">
      <c r="A32" t="s">
        <v>43</v>
      </c>
      <c r="B32">
        <v>115</v>
      </c>
    </row>
    <row r="33" spans="1:2" x14ac:dyDescent="0.25">
      <c r="A33" t="s">
        <v>44</v>
      </c>
      <c r="B33">
        <v>89</v>
      </c>
    </row>
    <row r="34" spans="1:2" x14ac:dyDescent="0.25">
      <c r="A34" t="s">
        <v>45</v>
      </c>
      <c r="B34">
        <v>84</v>
      </c>
    </row>
    <row r="35" spans="1:2" x14ac:dyDescent="0.25">
      <c r="A35" t="s">
        <v>46</v>
      </c>
      <c r="B35">
        <v>83</v>
      </c>
    </row>
    <row r="36" spans="1:2" x14ac:dyDescent="0.25">
      <c r="A36" t="s">
        <v>47</v>
      </c>
      <c r="B36">
        <v>74</v>
      </c>
    </row>
    <row r="37" spans="1:2" x14ac:dyDescent="0.25">
      <c r="A37" t="s">
        <v>48</v>
      </c>
      <c r="B37">
        <v>72</v>
      </c>
    </row>
    <row r="38" spans="1:2" x14ac:dyDescent="0.25">
      <c r="A38" t="s">
        <v>49</v>
      </c>
      <c r="B38">
        <v>71</v>
      </c>
    </row>
    <row r="39" spans="1:2" x14ac:dyDescent="0.25">
      <c r="A39" t="s">
        <v>50</v>
      </c>
      <c r="B39">
        <v>69</v>
      </c>
    </row>
    <row r="40" spans="1:2" x14ac:dyDescent="0.25">
      <c r="A40" t="s">
        <v>51</v>
      </c>
      <c r="B40">
        <v>65</v>
      </c>
    </row>
    <row r="41" spans="1:2" x14ac:dyDescent="0.25">
      <c r="A41" t="s">
        <v>52</v>
      </c>
      <c r="B41">
        <v>59</v>
      </c>
    </row>
    <row r="42" spans="1:2" x14ac:dyDescent="0.25">
      <c r="A42" t="s">
        <v>53</v>
      </c>
      <c r="B42">
        <v>54</v>
      </c>
    </row>
    <row r="43" spans="1:2" x14ac:dyDescent="0.25">
      <c r="A43" t="s">
        <v>54</v>
      </c>
      <c r="B43">
        <v>51</v>
      </c>
    </row>
    <row r="44" spans="1:2" x14ac:dyDescent="0.25">
      <c r="A44" t="s">
        <v>55</v>
      </c>
      <c r="B44">
        <v>46</v>
      </c>
    </row>
    <row r="45" spans="1:2" x14ac:dyDescent="0.25">
      <c r="A45" t="s">
        <v>56</v>
      </c>
      <c r="B45">
        <v>46</v>
      </c>
    </row>
    <row r="46" spans="1:2" x14ac:dyDescent="0.25">
      <c r="A46" t="s">
        <v>57</v>
      </c>
      <c r="B46">
        <v>45</v>
      </c>
    </row>
    <row r="47" spans="1:2" x14ac:dyDescent="0.25">
      <c r="A47" t="s">
        <v>58</v>
      </c>
      <c r="B47">
        <v>42</v>
      </c>
    </row>
    <row r="48" spans="1:2" x14ac:dyDescent="0.25">
      <c r="A48" t="s">
        <v>59</v>
      </c>
      <c r="B48">
        <v>42</v>
      </c>
    </row>
    <row r="49" spans="1:2" x14ac:dyDescent="0.25">
      <c r="A49" t="s">
        <v>60</v>
      </c>
      <c r="B49">
        <v>41</v>
      </c>
    </row>
    <row r="50" spans="1:2" x14ac:dyDescent="0.25">
      <c r="A50" t="s">
        <v>61</v>
      </c>
      <c r="B50">
        <v>39</v>
      </c>
    </row>
    <row r="51" spans="1:2" x14ac:dyDescent="0.25">
      <c r="A51" t="s">
        <v>62</v>
      </c>
      <c r="B51">
        <v>39</v>
      </c>
    </row>
    <row r="52" spans="1:2" x14ac:dyDescent="0.25">
      <c r="A52" t="s">
        <v>63</v>
      </c>
      <c r="B52">
        <v>38</v>
      </c>
    </row>
    <row r="53" spans="1:2" x14ac:dyDescent="0.25">
      <c r="A53" t="s">
        <v>64</v>
      </c>
      <c r="B53">
        <v>36</v>
      </c>
    </row>
    <row r="54" spans="1:2" x14ac:dyDescent="0.25">
      <c r="A54" t="s">
        <v>65</v>
      </c>
      <c r="B54">
        <v>34</v>
      </c>
    </row>
    <row r="55" spans="1:2" x14ac:dyDescent="0.25">
      <c r="A55" t="s">
        <v>66</v>
      </c>
      <c r="B55">
        <v>34</v>
      </c>
    </row>
    <row r="56" spans="1:2" x14ac:dyDescent="0.25">
      <c r="A56" t="s">
        <v>67</v>
      </c>
      <c r="B56">
        <v>33</v>
      </c>
    </row>
    <row r="57" spans="1:2" x14ac:dyDescent="0.25">
      <c r="A57" t="s">
        <v>68</v>
      </c>
      <c r="B57">
        <v>29</v>
      </c>
    </row>
    <row r="58" spans="1:2" x14ac:dyDescent="0.25">
      <c r="A58" t="s">
        <v>69</v>
      </c>
      <c r="B58">
        <v>28</v>
      </c>
    </row>
    <row r="59" spans="1:2" x14ac:dyDescent="0.25">
      <c r="A59" t="s">
        <v>70</v>
      </c>
      <c r="B59">
        <v>28</v>
      </c>
    </row>
    <row r="60" spans="1:2" x14ac:dyDescent="0.25">
      <c r="A60" t="s">
        <v>71</v>
      </c>
      <c r="B60">
        <v>27</v>
      </c>
    </row>
    <row r="61" spans="1:2" x14ac:dyDescent="0.25">
      <c r="A61" t="s">
        <v>72</v>
      </c>
      <c r="B61">
        <v>27</v>
      </c>
    </row>
    <row r="62" spans="1:2" x14ac:dyDescent="0.25">
      <c r="A62" t="s">
        <v>73</v>
      </c>
      <c r="B62">
        <v>27</v>
      </c>
    </row>
    <row r="63" spans="1:2" x14ac:dyDescent="0.25">
      <c r="A63" t="s">
        <v>74</v>
      </c>
      <c r="B63">
        <v>26</v>
      </c>
    </row>
    <row r="64" spans="1:2" x14ac:dyDescent="0.25">
      <c r="A64" t="s">
        <v>75</v>
      </c>
      <c r="B64">
        <v>26</v>
      </c>
    </row>
    <row r="65" spans="1:2" x14ac:dyDescent="0.25">
      <c r="A65" t="s">
        <v>76</v>
      </c>
      <c r="B65">
        <v>24</v>
      </c>
    </row>
    <row r="66" spans="1:2" x14ac:dyDescent="0.25">
      <c r="A66" t="s">
        <v>77</v>
      </c>
      <c r="B66">
        <v>24</v>
      </c>
    </row>
    <row r="67" spans="1:2" x14ac:dyDescent="0.25">
      <c r="A67" t="s">
        <v>78</v>
      </c>
      <c r="B67">
        <v>24</v>
      </c>
    </row>
    <row r="68" spans="1:2" x14ac:dyDescent="0.25">
      <c r="A68" t="s">
        <v>79</v>
      </c>
      <c r="B68">
        <v>23</v>
      </c>
    </row>
    <row r="69" spans="1:2" x14ac:dyDescent="0.25">
      <c r="A69" t="s">
        <v>80</v>
      </c>
      <c r="B69">
        <v>22</v>
      </c>
    </row>
    <row r="70" spans="1:2" x14ac:dyDescent="0.25">
      <c r="A70" t="s">
        <v>81</v>
      </c>
      <c r="B70">
        <v>21</v>
      </c>
    </row>
    <row r="71" spans="1:2" x14ac:dyDescent="0.25">
      <c r="A71" t="s">
        <v>82</v>
      </c>
      <c r="B71">
        <v>18</v>
      </c>
    </row>
    <row r="72" spans="1:2" x14ac:dyDescent="0.25">
      <c r="A72" t="s">
        <v>83</v>
      </c>
      <c r="B72">
        <v>18</v>
      </c>
    </row>
    <row r="73" spans="1:2" x14ac:dyDescent="0.25">
      <c r="A73" t="s">
        <v>84</v>
      </c>
      <c r="B73">
        <v>17</v>
      </c>
    </row>
    <row r="74" spans="1:2" x14ac:dyDescent="0.25">
      <c r="A74" t="s">
        <v>85</v>
      </c>
      <c r="B74">
        <v>15</v>
      </c>
    </row>
    <row r="75" spans="1:2" x14ac:dyDescent="0.25">
      <c r="A75" t="s">
        <v>86</v>
      </c>
      <c r="B75">
        <v>15</v>
      </c>
    </row>
    <row r="76" spans="1:2" x14ac:dyDescent="0.25">
      <c r="A76" t="s">
        <v>87</v>
      </c>
      <c r="B76">
        <v>13</v>
      </c>
    </row>
    <row r="77" spans="1:2" x14ac:dyDescent="0.25">
      <c r="A77" t="s">
        <v>88</v>
      </c>
      <c r="B77">
        <v>12</v>
      </c>
    </row>
    <row r="78" spans="1:2" x14ac:dyDescent="0.25">
      <c r="A78" t="s">
        <v>89</v>
      </c>
      <c r="B78">
        <v>12</v>
      </c>
    </row>
    <row r="79" spans="1:2" x14ac:dyDescent="0.25">
      <c r="A79" t="s">
        <v>90</v>
      </c>
      <c r="B79">
        <v>11</v>
      </c>
    </row>
    <row r="80" spans="1:2" x14ac:dyDescent="0.25">
      <c r="A80" t="s">
        <v>91</v>
      </c>
      <c r="B80">
        <v>10</v>
      </c>
    </row>
    <row r="81" spans="1:2" x14ac:dyDescent="0.25">
      <c r="A81" t="s">
        <v>92</v>
      </c>
      <c r="B81">
        <v>10</v>
      </c>
    </row>
    <row r="82" spans="1:2" x14ac:dyDescent="0.25">
      <c r="A82" t="s">
        <v>93</v>
      </c>
      <c r="B82">
        <v>9</v>
      </c>
    </row>
    <row r="83" spans="1:2" x14ac:dyDescent="0.25">
      <c r="A83" t="s">
        <v>94</v>
      </c>
      <c r="B83">
        <v>9</v>
      </c>
    </row>
    <row r="84" spans="1:2" x14ac:dyDescent="0.25">
      <c r="A84" t="s">
        <v>95</v>
      </c>
      <c r="B84">
        <v>9</v>
      </c>
    </row>
    <row r="85" spans="1:2" x14ac:dyDescent="0.25">
      <c r="A85" t="s">
        <v>96</v>
      </c>
      <c r="B85">
        <v>8</v>
      </c>
    </row>
    <row r="86" spans="1:2" x14ac:dyDescent="0.25">
      <c r="A86" t="s">
        <v>97</v>
      </c>
      <c r="B86">
        <v>8</v>
      </c>
    </row>
    <row r="87" spans="1:2" x14ac:dyDescent="0.25">
      <c r="A87" t="s">
        <v>98</v>
      </c>
      <c r="B87">
        <v>7</v>
      </c>
    </row>
    <row r="88" spans="1:2" x14ac:dyDescent="0.25">
      <c r="A88" t="s">
        <v>99</v>
      </c>
      <c r="B88">
        <v>7</v>
      </c>
    </row>
    <row r="89" spans="1:2" x14ac:dyDescent="0.25">
      <c r="A89" t="s">
        <v>100</v>
      </c>
      <c r="B89">
        <v>7</v>
      </c>
    </row>
    <row r="90" spans="1:2" x14ac:dyDescent="0.25">
      <c r="A90" t="s">
        <v>101</v>
      </c>
      <c r="B90">
        <v>7</v>
      </c>
    </row>
    <row r="91" spans="1:2" x14ac:dyDescent="0.25">
      <c r="A91" t="s">
        <v>102</v>
      </c>
      <c r="B91">
        <v>7</v>
      </c>
    </row>
    <row r="92" spans="1:2" x14ac:dyDescent="0.25">
      <c r="A92" t="s">
        <v>103</v>
      </c>
      <c r="B92">
        <v>7</v>
      </c>
    </row>
    <row r="93" spans="1:2" x14ac:dyDescent="0.25">
      <c r="A93" t="s">
        <v>104</v>
      </c>
      <c r="B93">
        <v>6</v>
      </c>
    </row>
    <row r="94" spans="1:2" x14ac:dyDescent="0.25">
      <c r="A94" t="s">
        <v>105</v>
      </c>
      <c r="B94">
        <v>6</v>
      </c>
    </row>
    <row r="95" spans="1:2" x14ac:dyDescent="0.25">
      <c r="A95" t="s">
        <v>106</v>
      </c>
      <c r="B95">
        <v>6</v>
      </c>
    </row>
    <row r="96" spans="1:2" x14ac:dyDescent="0.25">
      <c r="A96" t="s">
        <v>107</v>
      </c>
      <c r="B96">
        <v>6</v>
      </c>
    </row>
    <row r="97" spans="1:2" x14ac:dyDescent="0.25">
      <c r="A97" t="s">
        <v>108</v>
      </c>
      <c r="B97">
        <v>6</v>
      </c>
    </row>
    <row r="98" spans="1:2" x14ac:dyDescent="0.25">
      <c r="A98" t="s">
        <v>109</v>
      </c>
      <c r="B98">
        <v>5</v>
      </c>
    </row>
    <row r="99" spans="1:2" x14ac:dyDescent="0.25">
      <c r="A99" t="s">
        <v>110</v>
      </c>
      <c r="B99">
        <v>5</v>
      </c>
    </row>
    <row r="100" spans="1:2" x14ac:dyDescent="0.25">
      <c r="A100" t="s">
        <v>111</v>
      </c>
      <c r="B100">
        <v>5</v>
      </c>
    </row>
    <row r="101" spans="1:2" x14ac:dyDescent="0.25">
      <c r="A101" t="s">
        <v>112</v>
      </c>
      <c r="B101">
        <v>5</v>
      </c>
    </row>
    <row r="102" spans="1:2" x14ac:dyDescent="0.25">
      <c r="A102" t="s">
        <v>113</v>
      </c>
      <c r="B102">
        <v>5</v>
      </c>
    </row>
    <row r="103" spans="1:2" x14ac:dyDescent="0.25">
      <c r="A103" t="s">
        <v>114</v>
      </c>
      <c r="B103">
        <v>5</v>
      </c>
    </row>
    <row r="104" spans="1:2" x14ac:dyDescent="0.25">
      <c r="A104" t="s">
        <v>115</v>
      </c>
      <c r="B104">
        <v>4</v>
      </c>
    </row>
    <row r="105" spans="1:2" x14ac:dyDescent="0.25">
      <c r="A105" t="s">
        <v>116</v>
      </c>
      <c r="B105">
        <v>4</v>
      </c>
    </row>
    <row r="106" spans="1:2" x14ac:dyDescent="0.25">
      <c r="A106" t="s">
        <v>117</v>
      </c>
      <c r="B106">
        <v>4</v>
      </c>
    </row>
    <row r="107" spans="1:2" x14ac:dyDescent="0.25">
      <c r="A107" t="s">
        <v>118</v>
      </c>
      <c r="B107">
        <v>4</v>
      </c>
    </row>
    <row r="108" spans="1:2" x14ac:dyDescent="0.25">
      <c r="A108" t="s">
        <v>119</v>
      </c>
      <c r="B108">
        <v>4</v>
      </c>
    </row>
    <row r="109" spans="1:2" x14ac:dyDescent="0.25">
      <c r="A109" t="s">
        <v>120</v>
      </c>
      <c r="B109">
        <v>4</v>
      </c>
    </row>
    <row r="110" spans="1:2" x14ac:dyDescent="0.25">
      <c r="A110" t="s">
        <v>121</v>
      </c>
      <c r="B110">
        <v>4</v>
      </c>
    </row>
    <row r="111" spans="1:2" x14ac:dyDescent="0.25">
      <c r="A111" t="s">
        <v>122</v>
      </c>
      <c r="B111">
        <v>3</v>
      </c>
    </row>
    <row r="112" spans="1:2" x14ac:dyDescent="0.25">
      <c r="A112" t="s">
        <v>123</v>
      </c>
      <c r="B112">
        <v>3</v>
      </c>
    </row>
    <row r="113" spans="1:2" x14ac:dyDescent="0.25">
      <c r="A113" t="s">
        <v>124</v>
      </c>
      <c r="B113">
        <v>3</v>
      </c>
    </row>
    <row r="114" spans="1:2" x14ac:dyDescent="0.25">
      <c r="A114" t="s">
        <v>125</v>
      </c>
      <c r="B114">
        <v>3</v>
      </c>
    </row>
    <row r="115" spans="1:2" x14ac:dyDescent="0.25">
      <c r="A115" t="s">
        <v>126</v>
      </c>
      <c r="B115">
        <v>3</v>
      </c>
    </row>
    <row r="116" spans="1:2" x14ac:dyDescent="0.25">
      <c r="A116" t="s">
        <v>127</v>
      </c>
      <c r="B116">
        <v>3</v>
      </c>
    </row>
    <row r="117" spans="1:2" x14ac:dyDescent="0.25">
      <c r="A117" t="s">
        <v>128</v>
      </c>
      <c r="B117">
        <v>3</v>
      </c>
    </row>
    <row r="118" spans="1:2" x14ac:dyDescent="0.25">
      <c r="A118" t="s">
        <v>129</v>
      </c>
      <c r="B118">
        <v>2</v>
      </c>
    </row>
    <row r="119" spans="1:2" x14ac:dyDescent="0.25">
      <c r="A119" t="s">
        <v>130</v>
      </c>
      <c r="B119">
        <v>2</v>
      </c>
    </row>
    <row r="120" spans="1:2" x14ac:dyDescent="0.25">
      <c r="A120" t="s">
        <v>131</v>
      </c>
      <c r="B120">
        <v>2</v>
      </c>
    </row>
    <row r="121" spans="1:2" x14ac:dyDescent="0.25">
      <c r="A121" t="s">
        <v>132</v>
      </c>
      <c r="B121">
        <v>2</v>
      </c>
    </row>
    <row r="122" spans="1:2" x14ac:dyDescent="0.25">
      <c r="A122" t="s">
        <v>133</v>
      </c>
      <c r="B122">
        <v>2</v>
      </c>
    </row>
    <row r="123" spans="1:2" x14ac:dyDescent="0.25">
      <c r="A123" t="s">
        <v>134</v>
      </c>
      <c r="B123">
        <v>2</v>
      </c>
    </row>
    <row r="124" spans="1:2" x14ac:dyDescent="0.25">
      <c r="A124" t="s">
        <v>135</v>
      </c>
      <c r="B124">
        <v>2</v>
      </c>
    </row>
    <row r="125" spans="1:2" x14ac:dyDescent="0.25">
      <c r="A125" t="s">
        <v>136</v>
      </c>
      <c r="B125">
        <v>2</v>
      </c>
    </row>
    <row r="126" spans="1:2" x14ac:dyDescent="0.25">
      <c r="A126" t="s">
        <v>137</v>
      </c>
      <c r="B126">
        <v>2</v>
      </c>
    </row>
    <row r="127" spans="1:2" x14ac:dyDescent="0.25">
      <c r="A127" t="s">
        <v>138</v>
      </c>
      <c r="B127">
        <v>1</v>
      </c>
    </row>
    <row r="128" spans="1:2" x14ac:dyDescent="0.25">
      <c r="A128" t="s">
        <v>139</v>
      </c>
      <c r="B128">
        <v>1</v>
      </c>
    </row>
    <row r="129" spans="1:2" x14ac:dyDescent="0.25">
      <c r="A129" t="s">
        <v>140</v>
      </c>
      <c r="B129">
        <v>1</v>
      </c>
    </row>
    <row r="130" spans="1:2" x14ac:dyDescent="0.25">
      <c r="A130" t="s">
        <v>141</v>
      </c>
      <c r="B130">
        <v>1</v>
      </c>
    </row>
    <row r="131" spans="1:2" x14ac:dyDescent="0.25">
      <c r="A131" t="s">
        <v>142</v>
      </c>
      <c r="B131">
        <v>1</v>
      </c>
    </row>
    <row r="132" spans="1:2" x14ac:dyDescent="0.25">
      <c r="A132" t="s">
        <v>143</v>
      </c>
      <c r="B132">
        <v>1</v>
      </c>
    </row>
    <row r="133" spans="1:2" x14ac:dyDescent="0.25">
      <c r="A133" t="s">
        <v>144</v>
      </c>
      <c r="B133">
        <v>1</v>
      </c>
    </row>
    <row r="134" spans="1:2" x14ac:dyDescent="0.25">
      <c r="A134" t="s">
        <v>145</v>
      </c>
      <c r="B134">
        <v>1</v>
      </c>
    </row>
    <row r="135" spans="1:2" x14ac:dyDescent="0.25">
      <c r="A135" t="s">
        <v>146</v>
      </c>
      <c r="B135">
        <v>1</v>
      </c>
    </row>
    <row r="136" spans="1:2" x14ac:dyDescent="0.25">
      <c r="A136" t="s">
        <v>147</v>
      </c>
      <c r="B136">
        <v>1</v>
      </c>
    </row>
    <row r="137" spans="1:2" x14ac:dyDescent="0.25">
      <c r="A137" t="s">
        <v>148</v>
      </c>
      <c r="B137">
        <v>1</v>
      </c>
    </row>
    <row r="138" spans="1:2" x14ac:dyDescent="0.25">
      <c r="A138" t="s">
        <v>149</v>
      </c>
      <c r="B138">
        <v>1</v>
      </c>
    </row>
    <row r="139" spans="1:2" x14ac:dyDescent="0.25">
      <c r="A139" t="s">
        <v>150</v>
      </c>
      <c r="B139">
        <v>1</v>
      </c>
    </row>
    <row r="140" spans="1:2" x14ac:dyDescent="0.25">
      <c r="A140" t="s">
        <v>151</v>
      </c>
      <c r="B140">
        <v>1</v>
      </c>
    </row>
    <row r="141" spans="1:2" x14ac:dyDescent="0.25">
      <c r="A141" t="s">
        <v>152</v>
      </c>
      <c r="B141">
        <v>1</v>
      </c>
    </row>
    <row r="142" spans="1:2" x14ac:dyDescent="0.25">
      <c r="A142" t="s">
        <v>153</v>
      </c>
      <c r="B142">
        <v>1</v>
      </c>
    </row>
    <row r="143" spans="1:2" x14ac:dyDescent="0.25">
      <c r="A143" t="s">
        <v>154</v>
      </c>
      <c r="B143">
        <v>1</v>
      </c>
    </row>
    <row r="144" spans="1:2" x14ac:dyDescent="0.25">
      <c r="A144" t="s">
        <v>155</v>
      </c>
      <c r="B144">
        <v>1</v>
      </c>
    </row>
    <row r="145" spans="1:2" x14ac:dyDescent="0.25">
      <c r="A145" t="s">
        <v>156</v>
      </c>
      <c r="B145">
        <v>1</v>
      </c>
    </row>
    <row r="146" spans="1:2" x14ac:dyDescent="0.25">
      <c r="A146" t="s">
        <v>157</v>
      </c>
      <c r="B146">
        <v>1</v>
      </c>
    </row>
    <row r="147" spans="1:2" x14ac:dyDescent="0.25">
      <c r="A147" t="s">
        <v>158</v>
      </c>
      <c r="B147">
        <v>1</v>
      </c>
    </row>
    <row r="148" spans="1:2" x14ac:dyDescent="0.25">
      <c r="A148" t="s">
        <v>159</v>
      </c>
      <c r="B148">
        <v>1</v>
      </c>
    </row>
  </sheetData>
  <mergeCells count="1">
    <mergeCell ref="D4:O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764D-863D-40CC-B75B-2D4E5984DFCA}">
  <dimension ref="A1:E19"/>
  <sheetViews>
    <sheetView workbookViewId="0">
      <selection activeCell="C21" sqref="C21"/>
    </sheetView>
  </sheetViews>
  <sheetFormatPr defaultRowHeight="15" x14ac:dyDescent="0.25"/>
  <cols>
    <col min="1" max="1" width="10.140625" customWidth="1"/>
    <col min="2" max="2" width="10.85546875" customWidth="1"/>
    <col min="3" max="3" width="19" customWidth="1"/>
    <col min="4" max="4" width="19.140625" bestFit="1" customWidth="1"/>
    <col min="5" max="5" width="19.42578125" bestFit="1" customWidth="1"/>
    <col min="6" max="6" width="19" bestFit="1" customWidth="1"/>
    <col min="7" max="7" width="7.28515625" bestFit="1" customWidth="1"/>
    <col min="8" max="8" width="12" bestFit="1" customWidth="1"/>
  </cols>
  <sheetData>
    <row r="1" spans="1:5" x14ac:dyDescent="0.25">
      <c r="A1" s="19" t="s">
        <v>349</v>
      </c>
    </row>
    <row r="2" spans="1:5" x14ac:dyDescent="0.25">
      <c r="A2" t="s">
        <v>295</v>
      </c>
    </row>
    <row r="5" spans="1:5" x14ac:dyDescent="0.25">
      <c r="A5" s="20" t="s">
        <v>297</v>
      </c>
      <c r="B5" s="20" t="s">
        <v>182</v>
      </c>
      <c r="C5" s="20" t="s">
        <v>212</v>
      </c>
      <c r="D5" s="20" t="s">
        <v>213</v>
      </c>
      <c r="E5" s="20" t="s">
        <v>214</v>
      </c>
    </row>
    <row r="6" spans="1:5" x14ac:dyDescent="0.25">
      <c r="A6">
        <v>2011</v>
      </c>
      <c r="B6" s="29">
        <v>4.5971978984238181E-2</v>
      </c>
      <c r="C6" s="29">
        <v>0.53343920945826717</v>
      </c>
      <c r="D6" s="29">
        <v>0.25221299196513686</v>
      </c>
      <c r="E6" s="29">
        <v>0.1565040650406504</v>
      </c>
    </row>
    <row r="7" spans="1:5" x14ac:dyDescent="0.25">
      <c r="A7">
        <v>2012</v>
      </c>
      <c r="B7" s="29">
        <v>4.7698744769874478E-2</v>
      </c>
      <c r="C7" s="29">
        <v>0.53374734433730997</v>
      </c>
      <c r="D7" s="29">
        <v>0.25836631881971933</v>
      </c>
      <c r="E7" s="29">
        <v>0.16728280961182995</v>
      </c>
    </row>
    <row r="8" spans="1:5" x14ac:dyDescent="0.25">
      <c r="A8">
        <v>2013</v>
      </c>
      <c r="B8" s="29">
        <v>5.791019723038187E-2</v>
      </c>
      <c r="C8" s="29">
        <v>0.53955723356787366</v>
      </c>
      <c r="D8" s="29">
        <v>0.2458073203574489</v>
      </c>
      <c r="E8" s="29">
        <v>0.14855725879170423</v>
      </c>
    </row>
    <row r="9" spans="1:5" x14ac:dyDescent="0.25">
      <c r="A9">
        <v>2014</v>
      </c>
      <c r="B9" s="29">
        <v>5.009208103130755E-2</v>
      </c>
      <c r="C9" s="29">
        <v>0.52916259367872276</v>
      </c>
      <c r="D9" s="29">
        <v>0.25291597238752678</v>
      </c>
      <c r="E9" s="29">
        <v>0.15516866158868337</v>
      </c>
    </row>
    <row r="10" spans="1:5" x14ac:dyDescent="0.25">
      <c r="A10">
        <v>2015</v>
      </c>
      <c r="B10" s="29">
        <v>6.1756808592251633E-2</v>
      </c>
      <c r="C10" s="29">
        <v>0.54799612152553334</v>
      </c>
      <c r="D10" s="29">
        <v>0.24121171018424326</v>
      </c>
      <c r="E10" s="29">
        <v>0.17593953390720135</v>
      </c>
    </row>
    <row r="11" spans="1:5" x14ac:dyDescent="0.25">
      <c r="A11">
        <v>2016</v>
      </c>
      <c r="B11" s="29">
        <v>7.2357723577235772E-2</v>
      </c>
      <c r="C11" s="29">
        <v>0.53489762367359139</v>
      </c>
      <c r="D11" s="29">
        <v>0.24765358361774745</v>
      </c>
      <c r="E11" s="29">
        <v>0.17278317794088474</v>
      </c>
    </row>
    <row r="12" spans="1:5" x14ac:dyDescent="0.25">
      <c r="A12">
        <v>2017</v>
      </c>
      <c r="B12" s="29">
        <v>6.5467625899280582E-2</v>
      </c>
      <c r="C12" s="29">
        <v>0.5524714264509426</v>
      </c>
      <c r="D12" s="29">
        <v>0.23389301054275674</v>
      </c>
      <c r="E12" s="29">
        <v>0.18645038167938932</v>
      </c>
    </row>
    <row r="13" spans="1:5" x14ac:dyDescent="0.25">
      <c r="A13">
        <v>2018</v>
      </c>
      <c r="B13" s="29">
        <v>7.5162151850438758E-2</v>
      </c>
      <c r="C13" s="29">
        <v>0.54925241864555852</v>
      </c>
      <c r="D13" s="29">
        <v>0.23886639676113361</v>
      </c>
      <c r="E13" s="29">
        <v>0.17733812949640287</v>
      </c>
    </row>
    <row r="14" spans="1:5" x14ac:dyDescent="0.25">
      <c r="A14">
        <v>2019</v>
      </c>
      <c r="B14" s="29">
        <v>7.6665426125790845E-2</v>
      </c>
      <c r="C14" s="29">
        <v>0.5445600224908631</v>
      </c>
      <c r="D14" s="29">
        <v>0.23879409424454071</v>
      </c>
      <c r="E14" s="29">
        <v>0.18858980870154055</v>
      </c>
    </row>
    <row r="15" spans="1:5" x14ac:dyDescent="0.25">
      <c r="A15">
        <v>2020</v>
      </c>
      <c r="B15" s="29">
        <v>8.5308056872037921E-2</v>
      </c>
      <c r="C15" s="29">
        <v>0.53894455577822309</v>
      </c>
      <c r="D15" s="29">
        <v>0.23726154100256008</v>
      </c>
      <c r="E15" s="29">
        <v>0.19234071784303625</v>
      </c>
    </row>
    <row r="16" spans="1:5" x14ac:dyDescent="0.25">
      <c r="A16">
        <v>2021</v>
      </c>
      <c r="B16" s="29">
        <v>9.9556767814524383E-2</v>
      </c>
      <c r="C16" s="29">
        <v>0.52948197660539509</v>
      </c>
      <c r="D16" s="29">
        <v>0.23728421701602959</v>
      </c>
      <c r="E16" s="29">
        <v>0.20153664302600474</v>
      </c>
    </row>
    <row r="17" spans="1:5" x14ac:dyDescent="0.25">
      <c r="A17">
        <v>2022</v>
      </c>
      <c r="B17" s="29">
        <v>9.369433558959743E-2</v>
      </c>
      <c r="C17" s="29">
        <v>0.54332107065837876</v>
      </c>
      <c r="D17" s="29">
        <v>0.23541312616330826</v>
      </c>
      <c r="E17" s="29">
        <v>0.20555555555555555</v>
      </c>
    </row>
    <row r="18" spans="1:5" x14ac:dyDescent="0.25">
      <c r="A18">
        <v>2023</v>
      </c>
      <c r="B18" s="29">
        <v>0.10611956137247966</v>
      </c>
      <c r="C18" s="29">
        <v>0.55252210088403542</v>
      </c>
      <c r="D18" s="29">
        <v>0.2435669202136268</v>
      </c>
      <c r="E18" s="29">
        <v>0.19664268585131894</v>
      </c>
    </row>
    <row r="19" spans="1:5" x14ac:dyDescent="0.25">
      <c r="A19">
        <v>2024</v>
      </c>
      <c r="B19" s="29">
        <v>0.10594512195121951</v>
      </c>
      <c r="C19" s="29">
        <v>0.54071871768355739</v>
      </c>
      <c r="D19" s="29">
        <v>0.23839189301436997</v>
      </c>
      <c r="E19" s="29">
        <v>0.21183751190098382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6647-96E2-42AC-B0DC-6B6FCACF2C7A}">
  <dimension ref="A1:E10"/>
  <sheetViews>
    <sheetView workbookViewId="0">
      <selection activeCell="C33" sqref="C33"/>
    </sheetView>
  </sheetViews>
  <sheetFormatPr defaultColWidth="9.140625" defaultRowHeight="15" x14ac:dyDescent="0.25"/>
  <cols>
    <col min="1" max="1" width="19.28515625" style="23" customWidth="1"/>
    <col min="2" max="2" width="28.7109375" style="23" customWidth="1"/>
    <col min="3" max="3" width="12.5703125" style="23" customWidth="1"/>
    <col min="4" max="4" width="37.140625" style="23" customWidth="1"/>
    <col min="6" max="6" width="9.140625" style="23"/>
    <col min="7" max="7" width="29.7109375" style="23" customWidth="1"/>
    <col min="8" max="8" width="65.28515625" style="23" customWidth="1"/>
    <col min="9" max="9" width="24.5703125" style="23" customWidth="1"/>
    <col min="10" max="16384" width="9.140625" style="23"/>
  </cols>
  <sheetData>
    <row r="1" spans="1:5" ht="17.25" x14ac:dyDescent="0.25">
      <c r="A1" s="19" t="s">
        <v>352</v>
      </c>
    </row>
    <row r="2" spans="1:5" ht="17.25" x14ac:dyDescent="0.25">
      <c r="A2" s="55" t="s">
        <v>350</v>
      </c>
    </row>
    <row r="3" spans="1:5" x14ac:dyDescent="0.25">
      <c r="A3" s="23" t="s">
        <v>295</v>
      </c>
    </row>
    <row r="6" spans="1:5" x14ac:dyDescent="0.25">
      <c r="A6" s="20" t="s">
        <v>351</v>
      </c>
      <c r="B6" s="20" t="s">
        <v>264</v>
      </c>
      <c r="C6" s="20" t="s">
        <v>265</v>
      </c>
      <c r="D6" s="20" t="s">
        <v>266</v>
      </c>
      <c r="E6" s="23"/>
    </row>
    <row r="7" spans="1:5" x14ac:dyDescent="0.25">
      <c r="A7" s="23" t="s">
        <v>182</v>
      </c>
      <c r="B7" s="24">
        <v>3.6966463414634144E-2</v>
      </c>
      <c r="C7" s="24">
        <v>3.4298780487804878E-3</v>
      </c>
      <c r="D7" s="29">
        <v>6.5548780487804881E-2</v>
      </c>
      <c r="E7" s="35"/>
    </row>
    <row r="8" spans="1:5" x14ac:dyDescent="0.25">
      <c r="A8" s="23" t="s">
        <v>212</v>
      </c>
      <c r="B8" s="24">
        <v>0.3114012409513961</v>
      </c>
      <c r="C8" s="24">
        <v>0.14839710444674251</v>
      </c>
      <c r="D8" s="29">
        <v>8.0920372285418818E-2</v>
      </c>
      <c r="E8" s="35"/>
    </row>
    <row r="9" spans="1:5" x14ac:dyDescent="0.25">
      <c r="A9" s="23" t="s">
        <v>213</v>
      </c>
      <c r="B9" s="24">
        <v>7.7664257828723313E-2</v>
      </c>
      <c r="C9" s="24">
        <v>4.1531688678461666E-2</v>
      </c>
      <c r="D9" s="29">
        <v>0.11919594650718499</v>
      </c>
      <c r="E9" s="35"/>
    </row>
    <row r="10" spans="1:5" x14ac:dyDescent="0.25">
      <c r="A10" s="23" t="s">
        <v>214</v>
      </c>
      <c r="B10" s="24">
        <v>7.4896858140272929E-2</v>
      </c>
      <c r="C10" s="24">
        <v>1.9517613456045701E-2</v>
      </c>
      <c r="D10" s="29">
        <v>0.11742304030466519</v>
      </c>
      <c r="E10" s="3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0C7D-23CD-4543-B33A-B4F56BD5DE35}">
  <dimension ref="A1:E44"/>
  <sheetViews>
    <sheetView workbookViewId="0"/>
  </sheetViews>
  <sheetFormatPr defaultRowHeight="15" x14ac:dyDescent="0.25"/>
  <cols>
    <col min="1" max="1" width="12.5703125" customWidth="1"/>
    <col min="2" max="2" width="20.7109375" customWidth="1"/>
  </cols>
  <sheetData>
    <row r="1" spans="1:5" ht="17.25" x14ac:dyDescent="0.25">
      <c r="A1" s="19" t="s">
        <v>268</v>
      </c>
    </row>
    <row r="2" spans="1:5" ht="17.25" x14ac:dyDescent="0.25">
      <c r="A2" t="s">
        <v>269</v>
      </c>
      <c r="E2" s="21"/>
    </row>
    <row r="3" spans="1:5" x14ac:dyDescent="0.25">
      <c r="A3" t="s">
        <v>267</v>
      </c>
      <c r="E3" s="21"/>
    </row>
    <row r="4" spans="1:5" x14ac:dyDescent="0.25">
      <c r="E4" s="21"/>
    </row>
    <row r="5" spans="1:5" x14ac:dyDescent="0.25">
      <c r="A5" s="20" t="s">
        <v>160</v>
      </c>
      <c r="B5" s="20" t="s">
        <v>163</v>
      </c>
      <c r="E5" s="21"/>
    </row>
    <row r="6" spans="1:5" x14ac:dyDescent="0.25">
      <c r="A6" t="s">
        <v>44</v>
      </c>
      <c r="B6" s="21">
        <v>45.375693049999995</v>
      </c>
      <c r="E6" s="21"/>
    </row>
    <row r="7" spans="1:5" x14ac:dyDescent="0.25">
      <c r="A7" t="s">
        <v>66</v>
      </c>
      <c r="B7" s="21">
        <v>57.729983949999998</v>
      </c>
      <c r="E7" s="21"/>
    </row>
    <row r="8" spans="1:5" x14ac:dyDescent="0.25">
      <c r="A8" t="s">
        <v>67</v>
      </c>
      <c r="B8" s="21">
        <v>58.893044950000004</v>
      </c>
      <c r="E8" s="21"/>
    </row>
    <row r="9" spans="1:5" x14ac:dyDescent="0.25">
      <c r="A9" t="s">
        <v>35</v>
      </c>
      <c r="B9" s="21">
        <v>59.517468600000001</v>
      </c>
      <c r="E9" s="21"/>
    </row>
    <row r="10" spans="1:5" x14ac:dyDescent="0.25">
      <c r="A10" t="s">
        <v>37</v>
      </c>
      <c r="B10" s="21">
        <v>71.323529049999991</v>
      </c>
      <c r="E10" s="21"/>
    </row>
    <row r="11" spans="1:5" x14ac:dyDescent="0.25">
      <c r="A11" t="s">
        <v>40</v>
      </c>
      <c r="B11" s="21">
        <v>73.087505312609508</v>
      </c>
      <c r="E11" s="21"/>
    </row>
    <row r="12" spans="1:5" x14ac:dyDescent="0.25">
      <c r="A12" t="s">
        <v>32</v>
      </c>
      <c r="B12" s="21">
        <v>74.001599200000001</v>
      </c>
      <c r="E12" s="21"/>
    </row>
    <row r="13" spans="1:5" x14ac:dyDescent="0.25">
      <c r="A13" t="s">
        <v>27</v>
      </c>
      <c r="B13" s="21">
        <v>76.402742399999994</v>
      </c>
      <c r="E13" s="21"/>
    </row>
    <row r="14" spans="1:5" x14ac:dyDescent="0.25">
      <c r="A14" t="s">
        <v>48</v>
      </c>
      <c r="B14" s="21">
        <v>79.542177249999995</v>
      </c>
      <c r="E14" s="21"/>
    </row>
    <row r="15" spans="1:5" x14ac:dyDescent="0.25">
      <c r="A15" t="s">
        <v>73</v>
      </c>
      <c r="B15" s="21">
        <v>83.682047100000005</v>
      </c>
      <c r="E15" s="21"/>
    </row>
    <row r="16" spans="1:5" x14ac:dyDescent="0.25">
      <c r="A16" t="s">
        <v>41</v>
      </c>
      <c r="B16" s="21">
        <v>86.087323450000014</v>
      </c>
      <c r="E16" s="21"/>
    </row>
    <row r="17" spans="1:5" x14ac:dyDescent="0.25">
      <c r="A17" t="s">
        <v>42</v>
      </c>
      <c r="B17" s="21">
        <v>87.116323850000015</v>
      </c>
      <c r="E17" s="21"/>
    </row>
    <row r="18" spans="1:5" x14ac:dyDescent="0.25">
      <c r="A18" t="s">
        <v>75</v>
      </c>
      <c r="B18" s="21">
        <v>89.794079049999993</v>
      </c>
      <c r="E18" s="21"/>
    </row>
    <row r="19" spans="1:5" x14ac:dyDescent="0.25">
      <c r="A19" t="s">
        <v>39</v>
      </c>
      <c r="B19" s="21">
        <v>89.925753850000007</v>
      </c>
      <c r="E19" s="21"/>
    </row>
    <row r="20" spans="1:5" x14ac:dyDescent="0.25">
      <c r="A20" t="s">
        <v>38</v>
      </c>
      <c r="B20" s="21">
        <v>90.046273299999996</v>
      </c>
      <c r="E20" s="21"/>
    </row>
    <row r="21" spans="1:5" x14ac:dyDescent="0.25">
      <c r="A21" t="s">
        <v>46</v>
      </c>
      <c r="B21" s="21">
        <v>90.145936300000002</v>
      </c>
      <c r="E21" s="21"/>
    </row>
    <row r="22" spans="1:5" x14ac:dyDescent="0.25">
      <c r="A22" t="s">
        <v>26</v>
      </c>
      <c r="B22" s="21">
        <v>94.469804749999994</v>
      </c>
      <c r="E22" s="21"/>
    </row>
    <row r="23" spans="1:5" x14ac:dyDescent="0.25">
      <c r="A23" t="s">
        <v>28</v>
      </c>
      <c r="B23" s="21">
        <v>95.819620849999993</v>
      </c>
      <c r="E23" s="21"/>
    </row>
    <row r="24" spans="1:5" x14ac:dyDescent="0.25">
      <c r="A24" t="s">
        <v>47</v>
      </c>
      <c r="B24" s="21">
        <v>95.858963399999993</v>
      </c>
      <c r="E24" s="21"/>
    </row>
    <row r="25" spans="1:5" x14ac:dyDescent="0.25">
      <c r="A25" t="s">
        <v>69</v>
      </c>
      <c r="B25" s="21">
        <v>101.4368041</v>
      </c>
      <c r="E25" s="21"/>
    </row>
    <row r="26" spans="1:5" x14ac:dyDescent="0.25">
      <c r="A26" t="s">
        <v>23</v>
      </c>
      <c r="B26" s="21">
        <v>105.91423085</v>
      </c>
      <c r="E26" s="21"/>
    </row>
    <row r="27" spans="1:5" x14ac:dyDescent="0.25">
      <c r="A27" t="s">
        <v>19</v>
      </c>
      <c r="B27" s="21">
        <v>106.63538454999998</v>
      </c>
      <c r="E27" s="21"/>
    </row>
    <row r="28" spans="1:5" x14ac:dyDescent="0.25">
      <c r="A28" t="s">
        <v>29</v>
      </c>
      <c r="B28" s="21">
        <v>107.72014224999999</v>
      </c>
      <c r="E28" s="21"/>
    </row>
    <row r="29" spans="1:5" x14ac:dyDescent="0.25">
      <c r="A29" t="s">
        <v>79</v>
      </c>
      <c r="B29" s="21">
        <v>108.21878840000001</v>
      </c>
      <c r="E29" s="21"/>
    </row>
    <row r="30" spans="1:5" x14ac:dyDescent="0.25">
      <c r="A30" t="s">
        <v>164</v>
      </c>
      <c r="B30" s="21">
        <v>109.19826980000001</v>
      </c>
      <c r="E30" s="21"/>
    </row>
    <row r="31" spans="1:5" x14ac:dyDescent="0.25">
      <c r="A31" t="s">
        <v>33</v>
      </c>
      <c r="B31" s="21">
        <v>110.29363349999998</v>
      </c>
      <c r="E31" s="21"/>
    </row>
    <row r="32" spans="1:5" x14ac:dyDescent="0.25">
      <c r="A32" t="s">
        <v>16</v>
      </c>
      <c r="B32" s="21">
        <v>111.54169760000001</v>
      </c>
      <c r="E32" s="21"/>
    </row>
    <row r="33" spans="1:5" x14ac:dyDescent="0.25">
      <c r="A33" t="s">
        <v>21</v>
      </c>
      <c r="B33" s="21">
        <v>112.63275515000002</v>
      </c>
      <c r="E33" s="21"/>
    </row>
    <row r="34" spans="1:5" x14ac:dyDescent="0.25">
      <c r="A34" t="s">
        <v>50</v>
      </c>
      <c r="B34" s="21">
        <v>113.45283809999999</v>
      </c>
      <c r="E34" s="21"/>
    </row>
    <row r="35" spans="1:5" x14ac:dyDescent="0.25">
      <c r="A35" t="s">
        <v>22</v>
      </c>
      <c r="B35" s="21">
        <v>118.08635615</v>
      </c>
      <c r="E35" s="21"/>
    </row>
    <row r="36" spans="1:5" x14ac:dyDescent="0.25">
      <c r="A36" t="s">
        <v>25</v>
      </c>
      <c r="B36" s="21">
        <v>121.35830969999999</v>
      </c>
      <c r="E36" s="21"/>
    </row>
    <row r="37" spans="1:5" x14ac:dyDescent="0.25">
      <c r="A37" t="s">
        <v>34</v>
      </c>
      <c r="B37" s="21">
        <v>121.6073006</v>
      </c>
      <c r="E37" s="21"/>
    </row>
    <row r="38" spans="1:5" x14ac:dyDescent="0.25">
      <c r="A38" t="s">
        <v>18</v>
      </c>
      <c r="B38" s="21">
        <v>123.42694585000001</v>
      </c>
      <c r="E38" s="21"/>
    </row>
    <row r="39" spans="1:5" x14ac:dyDescent="0.25">
      <c r="A39" t="s">
        <v>30</v>
      </c>
      <c r="B39" s="21">
        <v>123.836444</v>
      </c>
      <c r="E39" s="21"/>
    </row>
    <row r="40" spans="1:5" x14ac:dyDescent="0.25">
      <c r="A40" t="s">
        <v>20</v>
      </c>
      <c r="B40" s="21">
        <v>128.76342119999998</v>
      </c>
      <c r="E40" s="21"/>
    </row>
    <row r="41" spans="1:5" x14ac:dyDescent="0.25">
      <c r="A41" t="s">
        <v>17</v>
      </c>
      <c r="B41" s="21">
        <v>129.73553533186549</v>
      </c>
      <c r="E41" s="21"/>
    </row>
    <row r="42" spans="1:5" x14ac:dyDescent="0.25">
      <c r="A42" t="s">
        <v>31</v>
      </c>
      <c r="B42" s="21">
        <v>131.67180895000001</v>
      </c>
    </row>
    <row r="43" spans="1:5" x14ac:dyDescent="0.25">
      <c r="A43" t="s">
        <v>24</v>
      </c>
      <c r="B43" s="21">
        <v>132.10785145</v>
      </c>
    </row>
    <row r="44" spans="1:5" x14ac:dyDescent="0.25">
      <c r="A44" t="s">
        <v>53</v>
      </c>
      <c r="B44" s="21">
        <v>148.0989491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A0AF-0251-4453-8B14-1744801E20FD}">
  <dimension ref="A1:D46"/>
  <sheetViews>
    <sheetView workbookViewId="0"/>
  </sheetViews>
  <sheetFormatPr defaultRowHeight="15" x14ac:dyDescent="0.25"/>
  <cols>
    <col min="1" max="1" width="12.28515625" style="17" customWidth="1"/>
    <col min="2" max="2" width="28.5703125" style="17" customWidth="1"/>
    <col min="3" max="3" width="17.5703125" style="17" customWidth="1"/>
    <col min="4" max="4" width="12.85546875" style="17" customWidth="1"/>
  </cols>
  <sheetData>
    <row r="1" spans="1:4" ht="17.25" x14ac:dyDescent="0.25">
      <c r="A1" s="40" t="s">
        <v>271</v>
      </c>
    </row>
    <row r="2" spans="1:4" ht="17.25" x14ac:dyDescent="0.25">
      <c r="A2" s="17" t="s">
        <v>272</v>
      </c>
    </row>
    <row r="3" spans="1:4" x14ac:dyDescent="0.25">
      <c r="A3" s="17" t="s">
        <v>267</v>
      </c>
    </row>
    <row r="5" spans="1:4" s="36" customFormat="1" x14ac:dyDescent="0.25">
      <c r="A5" s="37"/>
      <c r="B5" s="37"/>
      <c r="C5" s="37"/>
      <c r="D5" s="37"/>
    </row>
    <row r="6" spans="1:4" s="36" customFormat="1" x14ac:dyDescent="0.25">
      <c r="A6" s="37"/>
      <c r="B6" s="37"/>
      <c r="C6" s="37"/>
      <c r="D6" s="37"/>
    </row>
    <row r="7" spans="1:4" s="36" customFormat="1" x14ac:dyDescent="0.25">
      <c r="A7" s="41" t="s">
        <v>160</v>
      </c>
      <c r="B7" s="42" t="s">
        <v>270</v>
      </c>
      <c r="C7" s="42" t="s">
        <v>165</v>
      </c>
      <c r="D7" s="37"/>
    </row>
    <row r="8" spans="1:4" s="36" customFormat="1" x14ac:dyDescent="0.25">
      <c r="A8" s="37" t="s">
        <v>53</v>
      </c>
      <c r="B8" s="44">
        <v>839.43261326528602</v>
      </c>
      <c r="C8" s="38">
        <v>2.0397248061321378E-2</v>
      </c>
      <c r="D8" s="37"/>
    </row>
    <row r="9" spans="1:4" s="36" customFormat="1" x14ac:dyDescent="0.25">
      <c r="A9" s="37" t="s">
        <v>31</v>
      </c>
      <c r="B9" s="44">
        <v>1388.1927693234343</v>
      </c>
      <c r="C9" s="38">
        <v>1.6239799988699549E-2</v>
      </c>
      <c r="D9" s="37"/>
    </row>
    <row r="10" spans="1:4" s="36" customFormat="1" x14ac:dyDescent="0.25">
      <c r="A10" s="37" t="s">
        <v>17</v>
      </c>
      <c r="B10" s="44">
        <v>6224.7278376487548</v>
      </c>
      <c r="C10" s="38">
        <v>1.5577661009325974E-2</v>
      </c>
      <c r="D10" s="37"/>
    </row>
    <row r="11" spans="1:4" x14ac:dyDescent="0.25">
      <c r="A11" s="17" t="s">
        <v>24</v>
      </c>
      <c r="B11" s="45">
        <v>1819.9849620741966</v>
      </c>
      <c r="C11" s="39">
        <v>1.5416795998034376E-2</v>
      </c>
    </row>
    <row r="12" spans="1:4" x14ac:dyDescent="0.25">
      <c r="A12" s="17" t="s">
        <v>20</v>
      </c>
      <c r="B12" s="45">
        <v>815.83350328244057</v>
      </c>
      <c r="C12" s="39">
        <v>1.4548772796886955E-2</v>
      </c>
    </row>
    <row r="13" spans="1:4" x14ac:dyDescent="0.25">
      <c r="A13" s="17" t="s">
        <v>30</v>
      </c>
      <c r="B13" s="45">
        <v>3010.7675474349721</v>
      </c>
      <c r="C13" s="39">
        <v>1.393275145811205E-2</v>
      </c>
    </row>
    <row r="14" spans="1:4" x14ac:dyDescent="0.25">
      <c r="A14" s="17" t="s">
        <v>18</v>
      </c>
      <c r="B14" s="45">
        <v>1076.1365117746232</v>
      </c>
      <c r="C14" s="39">
        <v>1.3459850593681356E-2</v>
      </c>
    </row>
    <row r="15" spans="1:4" x14ac:dyDescent="0.25">
      <c r="A15" s="17" t="s">
        <v>34</v>
      </c>
      <c r="B15" s="45">
        <v>814.75259876460279</v>
      </c>
      <c r="C15" s="39">
        <v>1.2915867472320198E-2</v>
      </c>
    </row>
    <row r="16" spans="1:4" x14ac:dyDescent="0.25">
      <c r="A16" s="17" t="s">
        <v>16</v>
      </c>
      <c r="B16" s="45">
        <v>17437.056140133645</v>
      </c>
      <c r="C16" s="39">
        <v>1.2650202854126977E-2</v>
      </c>
    </row>
    <row r="17" spans="1:3" x14ac:dyDescent="0.25">
      <c r="A17" s="17" t="s">
        <v>25</v>
      </c>
      <c r="B17" s="45">
        <v>477.36998751921533</v>
      </c>
      <c r="C17" s="39">
        <v>1.1657392573271254E-2</v>
      </c>
    </row>
    <row r="18" spans="1:3" x14ac:dyDescent="0.25">
      <c r="A18" s="40" t="s">
        <v>22</v>
      </c>
      <c r="B18" s="46">
        <v>556.11829441371617</v>
      </c>
      <c r="C18" s="43">
        <v>1.157537444515354E-2</v>
      </c>
    </row>
    <row r="19" spans="1:3" x14ac:dyDescent="0.25">
      <c r="A19" s="17" t="s">
        <v>21</v>
      </c>
      <c r="B19" s="45">
        <v>23687.805383435545</v>
      </c>
      <c r="C19" s="39">
        <v>1.1538335539312956E-2</v>
      </c>
    </row>
    <row r="20" spans="1:3" x14ac:dyDescent="0.25">
      <c r="A20" s="17" t="s">
        <v>50</v>
      </c>
      <c r="B20" s="45">
        <v>825.04302932849669</v>
      </c>
      <c r="C20" s="39">
        <v>1.1482655631556355E-2</v>
      </c>
    </row>
    <row r="21" spans="1:3" x14ac:dyDescent="0.25">
      <c r="A21" s="17" t="s">
        <v>29</v>
      </c>
      <c r="B21" s="45">
        <v>2573.6998332210815</v>
      </c>
      <c r="C21" s="39">
        <v>1.1316919944585571E-2</v>
      </c>
    </row>
    <row r="22" spans="1:3" x14ac:dyDescent="0.25">
      <c r="A22" s="17" t="s">
        <v>33</v>
      </c>
      <c r="B22" s="45">
        <v>548.25616255929663</v>
      </c>
      <c r="C22" s="39">
        <v>1.1170933225195627E-2</v>
      </c>
    </row>
    <row r="23" spans="1:3" x14ac:dyDescent="0.25">
      <c r="A23" s="17" t="s">
        <v>164</v>
      </c>
      <c r="B23" s="45">
        <v>1123.3562160736108</v>
      </c>
      <c r="C23" s="39">
        <v>1.104651308979346E-2</v>
      </c>
    </row>
    <row r="24" spans="1:3" x14ac:dyDescent="0.25">
      <c r="A24" s="17" t="s">
        <v>19</v>
      </c>
      <c r="B24" s="45">
        <v>3616.9562267901256</v>
      </c>
      <c r="C24" s="39">
        <v>1.0657610740215897E-2</v>
      </c>
    </row>
    <row r="25" spans="1:3" x14ac:dyDescent="0.25">
      <c r="A25" s="17" t="s">
        <v>69</v>
      </c>
      <c r="B25" s="45">
        <v>500.09976500098441</v>
      </c>
      <c r="C25" s="39">
        <v>1.0094606345696276E-2</v>
      </c>
    </row>
    <row r="26" spans="1:3" x14ac:dyDescent="0.25">
      <c r="A26" s="17" t="s">
        <v>79</v>
      </c>
      <c r="B26" s="45">
        <v>702.56788685606023</v>
      </c>
      <c r="C26" s="39">
        <v>9.3220430191074729E-3</v>
      </c>
    </row>
    <row r="27" spans="1:3" x14ac:dyDescent="0.25">
      <c r="A27" s="17" t="s">
        <v>28</v>
      </c>
      <c r="B27" s="45">
        <v>1862.1962970869963</v>
      </c>
      <c r="C27" s="39">
        <v>9.0735247914982796E-3</v>
      </c>
    </row>
    <row r="28" spans="1:3" x14ac:dyDescent="0.25">
      <c r="A28" s="17" t="s">
        <v>23</v>
      </c>
      <c r="B28" s="45">
        <v>2418.4558127697474</v>
      </c>
      <c r="C28" s="39">
        <v>8.9215909354271091E-3</v>
      </c>
    </row>
    <row r="29" spans="1:3" x14ac:dyDescent="0.25">
      <c r="A29" s="17" t="s">
        <v>75</v>
      </c>
      <c r="B29" s="45">
        <v>495.53721195750649</v>
      </c>
      <c r="C29" s="39">
        <v>8.082806738285625E-3</v>
      </c>
    </row>
    <row r="30" spans="1:3" x14ac:dyDescent="0.25">
      <c r="A30" s="17" t="s">
        <v>38</v>
      </c>
      <c r="B30" s="45">
        <v>458.04020898710792</v>
      </c>
      <c r="C30" s="39">
        <v>7.9614004031133626E-3</v>
      </c>
    </row>
    <row r="31" spans="1:3" x14ac:dyDescent="0.25">
      <c r="A31" s="17" t="s">
        <v>47</v>
      </c>
      <c r="B31" s="45">
        <v>340.18359944832162</v>
      </c>
      <c r="C31" s="39">
        <v>7.8067930309782653E-3</v>
      </c>
    </row>
    <row r="32" spans="1:3" x14ac:dyDescent="0.25">
      <c r="A32" s="17" t="s">
        <v>26</v>
      </c>
      <c r="B32" s="45">
        <v>1754.6574271820627</v>
      </c>
      <c r="C32" s="39">
        <v>7.5954655207653085E-3</v>
      </c>
    </row>
    <row r="33" spans="1:3" x14ac:dyDescent="0.25">
      <c r="A33" s="17" t="s">
        <v>41</v>
      </c>
      <c r="B33" s="45">
        <v>293.39183525349301</v>
      </c>
      <c r="C33" s="39">
        <v>6.7684980388464386E-3</v>
      </c>
    </row>
    <row r="34" spans="1:3" x14ac:dyDescent="0.25">
      <c r="A34" s="17" t="s">
        <v>39</v>
      </c>
      <c r="B34" s="45">
        <v>405.09161181552474</v>
      </c>
      <c r="C34" s="39">
        <v>6.6583013579283841E-3</v>
      </c>
    </row>
    <row r="35" spans="1:3" x14ac:dyDescent="0.25">
      <c r="A35" s="17" t="s">
        <v>46</v>
      </c>
      <c r="B35" s="45">
        <v>1427.0889563567612</v>
      </c>
      <c r="C35" s="39">
        <v>6.4463213752178295E-3</v>
      </c>
    </row>
    <row r="36" spans="1:3" x14ac:dyDescent="0.25">
      <c r="A36" s="17" t="s">
        <v>42</v>
      </c>
      <c r="B36" s="45">
        <v>1028.9611129555203</v>
      </c>
      <c r="C36" s="39">
        <v>6.254957275272012E-3</v>
      </c>
    </row>
    <row r="37" spans="1:3" x14ac:dyDescent="0.25">
      <c r="A37" s="17" t="s">
        <v>48</v>
      </c>
      <c r="B37" s="45">
        <v>231.26354556447922</v>
      </c>
      <c r="C37" s="39">
        <v>6.1843739574949973E-3</v>
      </c>
    </row>
    <row r="38" spans="1:3" x14ac:dyDescent="0.25">
      <c r="A38" s="17" t="s">
        <v>40</v>
      </c>
      <c r="B38" s="45">
        <v>944.91916332513404</v>
      </c>
      <c r="C38" s="39">
        <v>5.6934052189722886E-3</v>
      </c>
    </row>
    <row r="39" spans="1:3" x14ac:dyDescent="0.25">
      <c r="A39" s="17" t="s">
        <v>73</v>
      </c>
      <c r="B39" s="45">
        <v>245.57361776046145</v>
      </c>
      <c r="C39" s="39">
        <v>5.5975448705191987E-3</v>
      </c>
    </row>
    <row r="40" spans="1:3" x14ac:dyDescent="0.25">
      <c r="A40" s="17" t="s">
        <v>27</v>
      </c>
      <c r="B40" s="45">
        <v>2161.4464077597886</v>
      </c>
      <c r="C40" s="39">
        <v>4.9832952375085471E-3</v>
      </c>
    </row>
    <row r="41" spans="1:3" x14ac:dyDescent="0.25">
      <c r="A41" s="17" t="s">
        <v>37</v>
      </c>
      <c r="B41" s="45">
        <v>1325.0595340687719</v>
      </c>
      <c r="C41" s="39">
        <v>4.7569898219650903E-3</v>
      </c>
    </row>
    <row r="42" spans="1:3" x14ac:dyDescent="0.25">
      <c r="A42" s="17" t="s">
        <v>32</v>
      </c>
      <c r="B42" s="45">
        <v>544.63294903055157</v>
      </c>
      <c r="C42" s="39">
        <v>4.5608119541794062E-3</v>
      </c>
    </row>
    <row r="43" spans="1:3" x14ac:dyDescent="0.25">
      <c r="A43" s="17" t="s">
        <v>67</v>
      </c>
      <c r="B43" s="45">
        <v>213.33631588884523</v>
      </c>
      <c r="C43" s="39">
        <v>3.2865871741645019E-3</v>
      </c>
    </row>
    <row r="44" spans="1:3" x14ac:dyDescent="0.25">
      <c r="A44" s="17" t="s">
        <v>35</v>
      </c>
      <c r="B44" s="45">
        <v>622.61237004787881</v>
      </c>
      <c r="C44" s="39">
        <v>3.0623045875737553E-3</v>
      </c>
    </row>
    <row r="45" spans="1:3" x14ac:dyDescent="0.25">
      <c r="A45" s="17" t="s">
        <v>66</v>
      </c>
      <c r="B45" s="45">
        <v>126.13562992023893</v>
      </c>
      <c r="C45" s="39">
        <v>2.9040177963614786E-3</v>
      </c>
    </row>
    <row r="46" spans="1:3" x14ac:dyDescent="0.25">
      <c r="A46" s="17" t="s">
        <v>44</v>
      </c>
      <c r="B46" s="45">
        <v>444.32423957492006</v>
      </c>
      <c r="C46" s="39">
        <v>2.5069039464662166E-3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98A90-C10C-4420-BDC4-819BEB7A7FDB}">
  <dimension ref="A1:H20"/>
  <sheetViews>
    <sheetView zoomScaleNormal="100" workbookViewId="0">
      <selection activeCell="H25" sqref="H25"/>
    </sheetView>
  </sheetViews>
  <sheetFormatPr defaultRowHeight="15" x14ac:dyDescent="0.25"/>
  <cols>
    <col min="1" max="1" width="36.7109375" bestFit="1" customWidth="1"/>
    <col min="2" max="2" width="16.28515625" bestFit="1" customWidth="1"/>
    <col min="3" max="7" width="12.7109375" bestFit="1" customWidth="1"/>
    <col min="8" max="8" width="20.85546875" customWidth="1"/>
    <col min="9" max="9" width="12.7109375" bestFit="1" customWidth="1"/>
  </cols>
  <sheetData>
    <row r="1" spans="1:8" x14ac:dyDescent="0.25">
      <c r="A1" s="19" t="s">
        <v>273</v>
      </c>
    </row>
    <row r="2" spans="1:8" x14ac:dyDescent="0.25">
      <c r="A2" t="s">
        <v>267</v>
      </c>
    </row>
    <row r="4" spans="1:8" x14ac:dyDescent="0.25">
      <c r="A4" s="20"/>
      <c r="B4" s="20" t="s">
        <v>20</v>
      </c>
      <c r="C4" s="20" t="s">
        <v>25</v>
      </c>
      <c r="D4" s="20" t="s">
        <v>24</v>
      </c>
      <c r="E4" s="20" t="s">
        <v>22</v>
      </c>
      <c r="F4" s="20" t="s">
        <v>18</v>
      </c>
      <c r="G4" s="20" t="s">
        <v>33</v>
      </c>
      <c r="H4" s="20" t="s">
        <v>166</v>
      </c>
    </row>
    <row r="5" spans="1:8" x14ac:dyDescent="0.25">
      <c r="A5" t="s">
        <v>167</v>
      </c>
      <c r="B5" s="47">
        <v>-0.25402202231266152</v>
      </c>
      <c r="C5" s="47">
        <v>-0.19708621446787164</v>
      </c>
      <c r="D5" s="47">
        <v>-0.33348991819205931</v>
      </c>
      <c r="E5" s="47">
        <v>-0.19467921001854699</v>
      </c>
      <c r="F5" s="47">
        <v>-0.25401121505113405</v>
      </c>
      <c r="G5" s="47">
        <v>-0.26961325427065902</v>
      </c>
      <c r="H5">
        <v>0</v>
      </c>
    </row>
    <row r="6" spans="1:8" x14ac:dyDescent="0.25">
      <c r="A6" t="s">
        <v>168</v>
      </c>
      <c r="B6" s="47">
        <v>-0.39297131859611323</v>
      </c>
      <c r="C6" s="47">
        <v>-0.1745103351548663</v>
      </c>
      <c r="D6" s="47">
        <v>-0.38131082207721151</v>
      </c>
      <c r="E6" s="47">
        <v>-0.43828197744831787</v>
      </c>
      <c r="F6" s="47">
        <v>-0.17019134417770382</v>
      </c>
      <c r="G6" s="47">
        <v>-0.15124553302408292</v>
      </c>
      <c r="H6">
        <v>0</v>
      </c>
    </row>
    <row r="7" spans="1:8" x14ac:dyDescent="0.25">
      <c r="A7" t="s">
        <v>169</v>
      </c>
      <c r="B7" s="47">
        <v>-0.31323167210575825</v>
      </c>
      <c r="C7" s="47">
        <v>-0.10615816217794063</v>
      </c>
      <c r="D7" s="47">
        <v>-0.23878229017578409</v>
      </c>
      <c r="E7" s="47">
        <v>-0.15550805019263914</v>
      </c>
      <c r="F7" s="47">
        <v>-0.19192965155643432</v>
      </c>
      <c r="G7" s="47">
        <v>0.17942851046680583</v>
      </c>
      <c r="H7">
        <v>0</v>
      </c>
    </row>
    <row r="8" spans="1:8" x14ac:dyDescent="0.25">
      <c r="A8" t="s">
        <v>170</v>
      </c>
      <c r="B8" s="47">
        <v>-0.23936135578984816</v>
      </c>
      <c r="C8" s="47">
        <v>1.0454879316091513E-2</v>
      </c>
      <c r="D8" s="47">
        <v>-0.21125106010717917</v>
      </c>
      <c r="E8" s="47">
        <v>-6.3336699949811712E-2</v>
      </c>
      <c r="F8" s="47">
        <v>-0.19549368338444756</v>
      </c>
      <c r="G8" s="47">
        <v>-7.6541988890887119E-2</v>
      </c>
      <c r="H8">
        <v>0</v>
      </c>
    </row>
    <row r="9" spans="1:8" x14ac:dyDescent="0.25">
      <c r="A9" t="s">
        <v>171</v>
      </c>
      <c r="B9" s="47">
        <v>-0.15514035384815372</v>
      </c>
      <c r="C9" s="47">
        <v>-5.9199017224093313E-2</v>
      </c>
      <c r="D9" s="47">
        <v>-0.14431482724915456</v>
      </c>
      <c r="E9" s="47">
        <v>-0.21908969148816568</v>
      </c>
      <c r="F9" s="47">
        <v>-6.1832774838758243E-2</v>
      </c>
      <c r="G9" s="47">
        <v>-2.4972040092657313E-2</v>
      </c>
      <c r="H9">
        <v>0</v>
      </c>
    </row>
    <row r="10" spans="1:8" x14ac:dyDescent="0.25">
      <c r="A10" t="s">
        <v>172</v>
      </c>
      <c r="B10" s="47">
        <v>-0.26863275440813833</v>
      </c>
      <c r="C10" s="47">
        <v>-0.2132420349650368</v>
      </c>
      <c r="D10" s="47">
        <v>-0.32365309424544825</v>
      </c>
      <c r="E10" s="47">
        <v>-0.43498271613740913</v>
      </c>
      <c r="F10" s="47">
        <v>-0.19996340997186798</v>
      </c>
      <c r="G10" s="47">
        <v>-0.132145961976876</v>
      </c>
      <c r="H10">
        <v>0</v>
      </c>
    </row>
    <row r="11" spans="1:8" x14ac:dyDescent="0.25">
      <c r="A11" t="s">
        <v>173</v>
      </c>
      <c r="B11" s="47">
        <v>4.9689325938274666E-2</v>
      </c>
      <c r="C11" s="47">
        <v>7.6063168176683932E-2</v>
      </c>
      <c r="D11" s="47">
        <v>-2.3065798876197273E-2</v>
      </c>
      <c r="E11" s="47">
        <v>0.25509463511191016</v>
      </c>
      <c r="F11" s="47">
        <v>1.4397177214186241E-2</v>
      </c>
      <c r="G11" s="47">
        <v>2.7083093123945402E-2</v>
      </c>
      <c r="H11">
        <v>0</v>
      </c>
    </row>
    <row r="12" spans="1:8" x14ac:dyDescent="0.25">
      <c r="A12" t="s">
        <v>174</v>
      </c>
      <c r="B12" s="47">
        <v>0.19194118270664395</v>
      </c>
      <c r="C12" s="47">
        <v>0.22489134252165627</v>
      </c>
      <c r="D12" s="47">
        <v>9.4013701371884945E-2</v>
      </c>
      <c r="E12" s="47">
        <v>0.32740551549530034</v>
      </c>
      <c r="F12" s="47">
        <v>0.155046346772064</v>
      </c>
      <c r="G12" s="47">
        <v>0.21141714921165411</v>
      </c>
      <c r="H12">
        <v>0</v>
      </c>
    </row>
    <row r="13" spans="1:8" x14ac:dyDescent="0.25">
      <c r="A13" t="s">
        <v>175</v>
      </c>
      <c r="B13" s="47">
        <v>2.5659234106635401E-2</v>
      </c>
      <c r="C13" s="47">
        <v>-0.10811781965990308</v>
      </c>
      <c r="D13" s="47">
        <v>-0.11183567091173932</v>
      </c>
      <c r="E13" s="47">
        <v>-5.317416694214417E-2</v>
      </c>
      <c r="F13" s="47">
        <v>-0.12362292749395445</v>
      </c>
      <c r="G13" s="47">
        <v>-6.52483035640221E-2</v>
      </c>
      <c r="H13">
        <v>0</v>
      </c>
    </row>
    <row r="14" spans="1:8" x14ac:dyDescent="0.25">
      <c r="A14" t="s">
        <v>176</v>
      </c>
      <c r="B14" s="47">
        <v>8.1531597989066146E-2</v>
      </c>
      <c r="C14" s="47">
        <v>-9.0651634686302204E-2</v>
      </c>
      <c r="D14" s="47">
        <v>3.4454463704101913E-2</v>
      </c>
      <c r="E14" s="47">
        <v>-0.13501387771044129</v>
      </c>
      <c r="F14" s="47">
        <v>1.7994677948551665E-2</v>
      </c>
      <c r="G14" s="47">
        <v>3.3889205852965655E-2</v>
      </c>
      <c r="H14">
        <v>0</v>
      </c>
    </row>
    <row r="15" spans="1:8" x14ac:dyDescent="0.25">
      <c r="A15" t="s">
        <v>177</v>
      </c>
      <c r="B15" s="47">
        <v>0.25573664405601942</v>
      </c>
      <c r="C15" s="47">
        <v>2.4228901158086933E-2</v>
      </c>
      <c r="D15" s="47">
        <v>0.26698025799648994</v>
      </c>
      <c r="E15" s="47">
        <v>3.8211809062703599E-2</v>
      </c>
      <c r="F15" s="47">
        <v>0.17507996599826034</v>
      </c>
      <c r="G15" s="47">
        <v>0.19082006101486623</v>
      </c>
      <c r="H15">
        <v>0</v>
      </c>
    </row>
    <row r="16" spans="1:8" x14ac:dyDescent="0.25">
      <c r="A16" t="s">
        <v>178</v>
      </c>
      <c r="B16" s="47">
        <v>0.24403823501236871</v>
      </c>
      <c r="C16" s="47">
        <v>0.17592227871450547</v>
      </c>
      <c r="D16" s="47">
        <v>0.21604692360235417</v>
      </c>
      <c r="E16" s="47">
        <v>0.29874996493259021</v>
      </c>
      <c r="F16" s="47">
        <v>0.25726812886764794</v>
      </c>
      <c r="G16" s="47">
        <v>-5.7365320437450774E-2</v>
      </c>
      <c r="H16">
        <v>0</v>
      </c>
    </row>
    <row r="17" spans="1:8" x14ac:dyDescent="0.25">
      <c r="A17" t="s">
        <v>179</v>
      </c>
      <c r="B17" s="47">
        <v>5.2178521601312325E-2</v>
      </c>
      <c r="C17" s="47">
        <v>0.1840250126612524</v>
      </c>
      <c r="D17" s="47">
        <v>0.38184925146090909</v>
      </c>
      <c r="E17" s="47">
        <v>0.32152155018796064</v>
      </c>
      <c r="F17" s="47">
        <v>9.463103922596329E-2</v>
      </c>
      <c r="G17" s="47">
        <v>0.10962949313395681</v>
      </c>
      <c r="H17">
        <v>0</v>
      </c>
    </row>
    <row r="18" spans="1:8" x14ac:dyDescent="0.25">
      <c r="A18" t="s">
        <v>180</v>
      </c>
      <c r="B18" s="47">
        <v>0.20211996284900705</v>
      </c>
      <c r="C18" s="47">
        <v>0.33109281863475176</v>
      </c>
      <c r="D18" s="47">
        <v>0.22596424892457567</v>
      </c>
      <c r="E18" s="47">
        <v>0.24048923976704265</v>
      </c>
      <c r="F18" s="47">
        <v>0.15075083722495586</v>
      </c>
      <c r="G18" s="47">
        <v>0.14744738585330056</v>
      </c>
      <c r="H18">
        <v>0</v>
      </c>
    </row>
    <row r="19" spans="1:8" x14ac:dyDescent="0.25">
      <c r="A19" t="s">
        <v>181</v>
      </c>
      <c r="B19" s="47">
        <v>7.0380769126947199E-2</v>
      </c>
      <c r="C19" s="47">
        <v>0.25327530011196447</v>
      </c>
      <c r="D19" s="47">
        <v>0.20320450658242123</v>
      </c>
      <c r="E19" s="47">
        <v>0.30334305380482096</v>
      </c>
      <c r="F19" s="47">
        <v>0.18099243923470201</v>
      </c>
      <c r="G19" s="47">
        <v>2.0405808779873434E-2</v>
      </c>
      <c r="H19">
        <v>0</v>
      </c>
    </row>
    <row r="20" spans="1:8" x14ac:dyDescent="0.25">
      <c r="A20" t="s">
        <v>182</v>
      </c>
      <c r="B20" s="47">
        <v>-7.0749286175719558E-2</v>
      </c>
      <c r="C20" s="47">
        <v>0.11391230351171899</v>
      </c>
      <c r="D20" s="47">
        <v>-1.2622574419930855E-3</v>
      </c>
      <c r="E20" s="47">
        <v>6.4316092891041884E-2</v>
      </c>
      <c r="F20" s="47">
        <v>-9.1564155537955091E-2</v>
      </c>
      <c r="G20" s="47">
        <v>1.0247737393453154E-2</v>
      </c>
      <c r="H20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BE3B-5F61-4093-9B3F-4DC6EAF7F6A0}">
  <dimension ref="A1:H19"/>
  <sheetViews>
    <sheetView workbookViewId="0">
      <selection activeCell="A17" sqref="A17"/>
    </sheetView>
  </sheetViews>
  <sheetFormatPr defaultRowHeight="15" x14ac:dyDescent="0.25"/>
  <cols>
    <col min="1" max="1" width="35.85546875" bestFit="1" customWidth="1"/>
    <col min="2" max="2" width="14.28515625" customWidth="1"/>
    <col min="3" max="7" width="12" bestFit="1" customWidth="1"/>
    <col min="8" max="8" width="20.140625" customWidth="1"/>
  </cols>
  <sheetData>
    <row r="1" spans="1:8" x14ac:dyDescent="0.25">
      <c r="A1" s="19" t="s">
        <v>278</v>
      </c>
    </row>
    <row r="2" spans="1:8" x14ac:dyDescent="0.25">
      <c r="A2" t="s">
        <v>267</v>
      </c>
    </row>
    <row r="4" spans="1:8" x14ac:dyDescent="0.25">
      <c r="A4" s="20"/>
      <c r="B4" s="20" t="s">
        <v>20</v>
      </c>
      <c r="C4" s="20" t="s">
        <v>25</v>
      </c>
      <c r="D4" s="20" t="s">
        <v>24</v>
      </c>
      <c r="E4" s="20" t="s">
        <v>22</v>
      </c>
      <c r="F4" s="20" t="s">
        <v>18</v>
      </c>
      <c r="G4" s="20" t="s">
        <v>33</v>
      </c>
      <c r="H4" s="20" t="s">
        <v>166</v>
      </c>
    </row>
    <row r="5" spans="1:8" x14ac:dyDescent="0.25">
      <c r="A5" t="s">
        <v>167</v>
      </c>
      <c r="B5" s="47">
        <v>114.32401143199246</v>
      </c>
      <c r="C5" s="47">
        <v>110.22052328286536</v>
      </c>
      <c r="D5" s="47">
        <v>102.3726479639809</v>
      </c>
      <c r="E5" s="47">
        <v>105.77813507128364</v>
      </c>
      <c r="F5" s="47">
        <v>106.40283645980388</v>
      </c>
      <c r="G5" s="47">
        <v>81.411667927763631</v>
      </c>
      <c r="H5">
        <v>100</v>
      </c>
    </row>
    <row r="6" spans="1:8" x14ac:dyDescent="0.25">
      <c r="A6" t="s">
        <v>168</v>
      </c>
      <c r="B6" s="47">
        <v>95.985815554819283</v>
      </c>
      <c r="C6" s="47">
        <v>90.628948783908953</v>
      </c>
      <c r="D6" s="47">
        <v>102.09443986208527</v>
      </c>
      <c r="E6" s="47">
        <v>88.190192738376808</v>
      </c>
      <c r="F6" s="47">
        <v>97.323922993998337</v>
      </c>
      <c r="G6" s="47">
        <v>76.125287800006816</v>
      </c>
      <c r="H6">
        <v>100</v>
      </c>
    </row>
    <row r="7" spans="1:8" x14ac:dyDescent="0.25">
      <c r="A7" t="s">
        <v>169</v>
      </c>
      <c r="B7" s="47">
        <v>87.85039667952627</v>
      </c>
      <c r="C7" s="47">
        <v>93.187110306479482</v>
      </c>
      <c r="D7" s="47">
        <v>86.769322285419179</v>
      </c>
      <c r="E7" s="47">
        <v>98.880291812616576</v>
      </c>
      <c r="F7" s="47">
        <v>85.001346080471251</v>
      </c>
      <c r="G7" s="47">
        <v>88.292845458992815</v>
      </c>
      <c r="H7">
        <v>100</v>
      </c>
    </row>
    <row r="8" spans="1:8" x14ac:dyDescent="0.25">
      <c r="A8" t="s">
        <v>170</v>
      </c>
      <c r="B8" s="47">
        <v>107.08467779658102</v>
      </c>
      <c r="C8" s="47">
        <v>129.57184213274326</v>
      </c>
      <c r="D8" s="47">
        <v>106.18581017331866</v>
      </c>
      <c r="E8" s="47">
        <v>117.3656061550211</v>
      </c>
      <c r="F8" s="47">
        <v>113.9963131807602</v>
      </c>
      <c r="G8" s="47">
        <v>92.482997825624764</v>
      </c>
      <c r="H8">
        <v>100</v>
      </c>
    </row>
    <row r="9" spans="1:8" x14ac:dyDescent="0.25">
      <c r="A9" t="s">
        <v>171</v>
      </c>
      <c r="B9" s="47">
        <v>124.20591131998134</v>
      </c>
      <c r="C9" s="47">
        <v>100.34485072830222</v>
      </c>
      <c r="D9" s="47">
        <v>118.96842565233554</v>
      </c>
      <c r="E9" s="47">
        <v>89.913155009586902</v>
      </c>
      <c r="F9" s="47">
        <v>109.76250818164254</v>
      </c>
      <c r="G9" s="47">
        <v>98.503810001011686</v>
      </c>
      <c r="H9">
        <v>100</v>
      </c>
    </row>
    <row r="10" spans="1:8" x14ac:dyDescent="0.25">
      <c r="A10" t="s">
        <v>172</v>
      </c>
      <c r="B10" s="47">
        <v>93.413803075042807</v>
      </c>
      <c r="C10" s="47">
        <v>92.558125177467858</v>
      </c>
      <c r="D10" s="47">
        <v>102.75714486493246</v>
      </c>
      <c r="E10" s="47">
        <v>89.816980441479842</v>
      </c>
      <c r="F10" s="47">
        <v>100.35288452289217</v>
      </c>
      <c r="G10" s="47">
        <v>75.555556653274564</v>
      </c>
      <c r="H10">
        <v>100</v>
      </c>
    </row>
    <row r="11" spans="1:8" x14ac:dyDescent="0.25">
      <c r="A11" t="s">
        <v>173</v>
      </c>
      <c r="B11" s="47">
        <v>114.09456186522797</v>
      </c>
      <c r="C11" s="47">
        <v>112.37068745218765</v>
      </c>
      <c r="D11" s="47">
        <v>122.39597864831136</v>
      </c>
      <c r="E11" s="47">
        <v>106.87755167218538</v>
      </c>
      <c r="F11" s="47">
        <v>110.91382637580321</v>
      </c>
      <c r="G11" s="47">
        <v>109.69643899265151</v>
      </c>
      <c r="H11">
        <v>100</v>
      </c>
    </row>
    <row r="12" spans="1:8" x14ac:dyDescent="0.25">
      <c r="A12" t="s">
        <v>174</v>
      </c>
      <c r="B12" s="47">
        <v>124.16538445374543</v>
      </c>
      <c r="C12" s="47">
        <v>113.10849742628481</v>
      </c>
      <c r="D12" s="47">
        <v>123.69321129701592</v>
      </c>
      <c r="E12" s="47">
        <v>110.60650497827822</v>
      </c>
      <c r="F12" s="47">
        <v>115.27312372248915</v>
      </c>
      <c r="G12" s="47">
        <v>105.88511957630557</v>
      </c>
      <c r="H12">
        <v>100</v>
      </c>
    </row>
    <row r="13" spans="1:8" x14ac:dyDescent="0.25">
      <c r="A13" t="s">
        <v>175</v>
      </c>
      <c r="B13" s="47">
        <v>115.2143958458159</v>
      </c>
      <c r="C13" s="47">
        <v>114.21229470642515</v>
      </c>
      <c r="D13" s="47">
        <v>128.37425329256922</v>
      </c>
      <c r="E13" s="47">
        <v>113.72220406232181</v>
      </c>
      <c r="F13" s="47">
        <v>106.41626685998719</v>
      </c>
      <c r="G13" s="47">
        <v>100.02198254672594</v>
      </c>
      <c r="H13">
        <v>100</v>
      </c>
    </row>
    <row r="14" spans="1:8" x14ac:dyDescent="0.25">
      <c r="A14" t="s">
        <v>176</v>
      </c>
      <c r="B14" s="47">
        <v>127.03562765732445</v>
      </c>
      <c r="C14" s="47">
        <v>122.91280928892074</v>
      </c>
      <c r="D14" s="47">
        <v>121.18712892108292</v>
      </c>
      <c r="E14" s="47">
        <v>115.88539498941432</v>
      </c>
      <c r="F14" s="47">
        <v>121.37138251457374</v>
      </c>
      <c r="G14" s="47">
        <v>109.06827568459417</v>
      </c>
      <c r="H14">
        <v>100</v>
      </c>
    </row>
    <row r="15" spans="1:8" x14ac:dyDescent="0.25">
      <c r="A15" t="s">
        <v>177</v>
      </c>
      <c r="B15" s="47">
        <v>150.59948977693338</v>
      </c>
      <c r="C15" s="47">
        <v>133.04289732280938</v>
      </c>
      <c r="D15" s="47">
        <v>155.02585571680606</v>
      </c>
      <c r="E15" s="47">
        <v>141.6134454869013</v>
      </c>
      <c r="F15" s="47">
        <v>151.7136973564578</v>
      </c>
      <c r="G15" s="47">
        <v>131.53539792566184</v>
      </c>
      <c r="H15">
        <v>100</v>
      </c>
    </row>
    <row r="16" spans="1:8" x14ac:dyDescent="0.25">
      <c r="A16" t="s">
        <v>178</v>
      </c>
      <c r="B16" s="47">
        <v>105.68662670502384</v>
      </c>
      <c r="C16" s="47">
        <v>106.61534069471988</v>
      </c>
      <c r="D16" s="47">
        <v>113.95282213828715</v>
      </c>
      <c r="E16" s="47">
        <v>108.34984570539075</v>
      </c>
      <c r="F16" s="47">
        <v>112.20879262707288</v>
      </c>
      <c r="G16" s="47">
        <v>109.44223280208378</v>
      </c>
      <c r="H16">
        <v>100</v>
      </c>
    </row>
    <row r="17" spans="1:8" x14ac:dyDescent="0.25">
      <c r="A17" t="s">
        <v>179</v>
      </c>
      <c r="B17" s="47">
        <v>114.52667612996699</v>
      </c>
      <c r="C17" s="47">
        <v>125.49525488869932</v>
      </c>
      <c r="D17" s="47">
        <v>137.36117912462211</v>
      </c>
      <c r="E17" s="47">
        <v>110.15619126743634</v>
      </c>
      <c r="F17" s="47">
        <v>119.36745618944471</v>
      </c>
      <c r="G17" s="47">
        <v>116.05201536520721</v>
      </c>
      <c r="H17">
        <v>100</v>
      </c>
    </row>
    <row r="18" spans="1:8" x14ac:dyDescent="0.25">
      <c r="A18" t="s">
        <v>180</v>
      </c>
      <c r="B18" s="47">
        <v>117.85553903288569</v>
      </c>
      <c r="C18" s="47">
        <v>125.18898643424264</v>
      </c>
      <c r="D18" s="47">
        <v>125.50493443385106</v>
      </c>
      <c r="E18" s="47">
        <v>117.20190281240619</v>
      </c>
      <c r="F18" s="47">
        <v>111.28821955561008</v>
      </c>
      <c r="G18" s="47">
        <v>117.64247849575409</v>
      </c>
      <c r="H18">
        <v>100</v>
      </c>
    </row>
    <row r="19" spans="1:8" x14ac:dyDescent="0.25">
      <c r="A19" t="s">
        <v>181</v>
      </c>
      <c r="B19" s="47">
        <v>129.65952110234406</v>
      </c>
      <c r="C19" s="47">
        <v>130.60963622263591</v>
      </c>
      <c r="D19" s="47">
        <v>143.71765802951541</v>
      </c>
      <c r="E19" s="47">
        <v>132.29260706197798</v>
      </c>
      <c r="F19" s="47">
        <v>126.63246041730672</v>
      </c>
      <c r="G19" s="47">
        <v>135.9871466132991</v>
      </c>
      <c r="H19">
        <v>100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F329-EBB3-4EF2-87F4-68B980CEE715}">
  <dimension ref="A1:B43"/>
  <sheetViews>
    <sheetView workbookViewId="0">
      <selection activeCell="G50" sqref="G50"/>
    </sheetView>
  </sheetViews>
  <sheetFormatPr defaultColWidth="9.140625" defaultRowHeight="15" x14ac:dyDescent="0.25"/>
  <cols>
    <col min="1" max="1" width="14.140625" customWidth="1"/>
    <col min="2" max="2" width="29.5703125" style="23" customWidth="1"/>
    <col min="3" max="16384" width="9.140625" style="23"/>
  </cols>
  <sheetData>
    <row r="1" spans="1:2" x14ac:dyDescent="0.25">
      <c r="A1" s="19" t="s">
        <v>280</v>
      </c>
    </row>
    <row r="2" spans="1:2" x14ac:dyDescent="0.25">
      <c r="A2" t="s">
        <v>267</v>
      </c>
    </row>
    <row r="4" spans="1:2" x14ac:dyDescent="0.25">
      <c r="A4" s="20" t="s">
        <v>160</v>
      </c>
      <c r="B4" s="20" t="s">
        <v>183</v>
      </c>
    </row>
    <row r="5" spans="1:2" x14ac:dyDescent="0.25">
      <c r="A5" t="s">
        <v>21</v>
      </c>
      <c r="B5" s="24">
        <v>0.19412785710456243</v>
      </c>
    </row>
    <row r="6" spans="1:2" x14ac:dyDescent="0.25">
      <c r="A6" t="s">
        <v>44</v>
      </c>
      <c r="B6" s="24">
        <v>0.30120226007901779</v>
      </c>
    </row>
    <row r="7" spans="1:2" x14ac:dyDescent="0.25">
      <c r="A7" t="s">
        <v>27</v>
      </c>
      <c r="B7" s="24">
        <v>0.30444091697737091</v>
      </c>
    </row>
    <row r="8" spans="1:2" x14ac:dyDescent="0.25">
      <c r="A8" t="s">
        <v>40</v>
      </c>
      <c r="B8" s="24">
        <v>0.31969687820783771</v>
      </c>
    </row>
    <row r="9" spans="1:2" x14ac:dyDescent="0.25">
      <c r="A9" t="s">
        <v>37</v>
      </c>
      <c r="B9" s="24">
        <v>0.34800951656247892</v>
      </c>
    </row>
    <row r="10" spans="1:2" x14ac:dyDescent="0.25">
      <c r="A10" t="s">
        <v>42</v>
      </c>
      <c r="B10" s="24">
        <v>0.36724858452413051</v>
      </c>
    </row>
    <row r="11" spans="1:2" x14ac:dyDescent="0.25">
      <c r="A11" t="s">
        <v>46</v>
      </c>
      <c r="B11" s="24">
        <v>0.38423204702274472</v>
      </c>
    </row>
    <row r="12" spans="1:2" x14ac:dyDescent="0.25">
      <c r="A12" t="s">
        <v>35</v>
      </c>
      <c r="B12" s="24">
        <v>0.40451234430604982</v>
      </c>
    </row>
    <row r="13" spans="1:2" x14ac:dyDescent="0.25">
      <c r="A13" t="s">
        <v>16</v>
      </c>
      <c r="B13" s="24">
        <v>0.42059155865736125</v>
      </c>
    </row>
    <row r="14" spans="1:2" x14ac:dyDescent="0.25">
      <c r="A14" t="s">
        <v>48</v>
      </c>
      <c r="B14" s="24">
        <v>0.4400827825622538</v>
      </c>
    </row>
    <row r="15" spans="1:2" x14ac:dyDescent="0.25">
      <c r="A15" t="s">
        <v>67</v>
      </c>
      <c r="B15" s="24">
        <v>0.44212796549245148</v>
      </c>
    </row>
    <row r="16" spans="1:2" x14ac:dyDescent="0.25">
      <c r="A16" t="s">
        <v>32</v>
      </c>
      <c r="B16" s="24">
        <v>0.46493719763880875</v>
      </c>
    </row>
    <row r="17" spans="1:2" x14ac:dyDescent="0.25">
      <c r="A17" t="s">
        <v>66</v>
      </c>
      <c r="B17" s="24">
        <v>0.46556387848522679</v>
      </c>
    </row>
    <row r="18" spans="1:2" x14ac:dyDescent="0.25">
      <c r="A18" t="s">
        <v>69</v>
      </c>
      <c r="B18" s="24">
        <v>0.52200442010185455</v>
      </c>
    </row>
    <row r="19" spans="1:2" x14ac:dyDescent="0.25">
      <c r="A19" t="s">
        <v>73</v>
      </c>
      <c r="B19" s="24">
        <v>0.53437208820788906</v>
      </c>
    </row>
    <row r="20" spans="1:2" x14ac:dyDescent="0.25">
      <c r="A20" t="s">
        <v>23</v>
      </c>
      <c r="B20" s="24">
        <v>0.5443798570373074</v>
      </c>
    </row>
    <row r="21" spans="1:2" x14ac:dyDescent="0.25">
      <c r="A21" t="s">
        <v>26</v>
      </c>
      <c r="B21" s="24">
        <v>0.55324132691820715</v>
      </c>
    </row>
    <row r="22" spans="1:2" x14ac:dyDescent="0.25">
      <c r="A22" t="s">
        <v>47</v>
      </c>
      <c r="B22" s="24">
        <v>0.56553218475848221</v>
      </c>
    </row>
    <row r="23" spans="1:2" x14ac:dyDescent="0.25">
      <c r="A23" t="s">
        <v>39</v>
      </c>
      <c r="B23" s="24">
        <v>0.59987828997413661</v>
      </c>
    </row>
    <row r="24" spans="1:2" x14ac:dyDescent="0.25">
      <c r="A24" t="s">
        <v>19</v>
      </c>
      <c r="B24" s="24">
        <v>0.61016168159702933</v>
      </c>
    </row>
    <row r="25" spans="1:2" x14ac:dyDescent="0.25">
      <c r="A25" t="s">
        <v>29</v>
      </c>
      <c r="B25" s="24">
        <v>0.61133936733402316</v>
      </c>
    </row>
    <row r="26" spans="1:2" x14ac:dyDescent="0.25">
      <c r="A26" t="s">
        <v>30</v>
      </c>
      <c r="B26" s="24">
        <v>0.62913574163612662</v>
      </c>
    </row>
    <row r="27" spans="1:2" x14ac:dyDescent="0.25">
      <c r="A27" t="s">
        <v>38</v>
      </c>
      <c r="B27" s="24">
        <v>0.6358767367849103</v>
      </c>
    </row>
    <row r="28" spans="1:2" x14ac:dyDescent="0.25">
      <c r="A28" t="s">
        <v>79</v>
      </c>
      <c r="B28" s="24">
        <v>0.64226672099656557</v>
      </c>
    </row>
    <row r="29" spans="1:2" x14ac:dyDescent="0.25">
      <c r="A29" t="s">
        <v>41</v>
      </c>
      <c r="B29" s="24">
        <v>0.65079854157037953</v>
      </c>
    </row>
    <row r="30" spans="1:2" x14ac:dyDescent="0.25">
      <c r="A30" t="s">
        <v>28</v>
      </c>
      <c r="B30" s="24">
        <v>0.66197151533487975</v>
      </c>
    </row>
    <row r="31" spans="1:2" x14ac:dyDescent="0.25">
      <c r="A31" t="s">
        <v>25</v>
      </c>
      <c r="B31" s="24">
        <v>0.68049590003904725</v>
      </c>
    </row>
    <row r="32" spans="1:2" x14ac:dyDescent="0.25">
      <c r="A32" t="s">
        <v>17</v>
      </c>
      <c r="B32" s="24">
        <v>0.68214848875803591</v>
      </c>
    </row>
    <row r="33" spans="1:2" x14ac:dyDescent="0.25">
      <c r="A33" t="s">
        <v>75</v>
      </c>
      <c r="B33" s="24">
        <v>0.68459821428571432</v>
      </c>
    </row>
    <row r="34" spans="1:2" x14ac:dyDescent="0.25">
      <c r="A34" t="s">
        <v>24</v>
      </c>
      <c r="B34" s="24">
        <v>0.6902315194444929</v>
      </c>
    </row>
    <row r="35" spans="1:2" x14ac:dyDescent="0.25">
      <c r="A35" t="s">
        <v>22</v>
      </c>
      <c r="B35" s="24">
        <v>0.69291604990484246</v>
      </c>
    </row>
    <row r="36" spans="1:2" x14ac:dyDescent="0.25">
      <c r="A36" t="s">
        <v>18</v>
      </c>
      <c r="B36" s="24">
        <v>0.70848562679047711</v>
      </c>
    </row>
    <row r="37" spans="1:2" x14ac:dyDescent="0.25">
      <c r="A37" t="s">
        <v>20</v>
      </c>
      <c r="B37" s="24">
        <v>0.71308031774051195</v>
      </c>
    </row>
    <row r="38" spans="1:2" x14ac:dyDescent="0.25">
      <c r="A38" t="s">
        <v>33</v>
      </c>
      <c r="B38" s="24">
        <v>0.74305146047096748</v>
      </c>
    </row>
    <row r="39" spans="1:2" x14ac:dyDescent="0.25">
      <c r="A39" t="s">
        <v>34</v>
      </c>
      <c r="B39" s="24">
        <v>0.7510022687012462</v>
      </c>
    </row>
    <row r="40" spans="1:2" x14ac:dyDescent="0.25">
      <c r="A40" t="s">
        <v>50</v>
      </c>
      <c r="B40" s="24">
        <v>0.76566500868234388</v>
      </c>
    </row>
    <row r="41" spans="1:2" x14ac:dyDescent="0.25">
      <c r="A41" t="s">
        <v>31</v>
      </c>
      <c r="B41" s="24">
        <v>0.77917414721723521</v>
      </c>
    </row>
    <row r="42" spans="1:2" x14ac:dyDescent="0.25">
      <c r="A42" t="s">
        <v>53</v>
      </c>
      <c r="B42" s="24">
        <v>0.78819214282557781</v>
      </c>
    </row>
    <row r="43" spans="1:2" x14ac:dyDescent="0.25">
      <c r="A43" t="s">
        <v>164</v>
      </c>
      <c r="B43" s="24">
        <v>0.80103800545281345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307E-DF5B-41A9-B6F0-390CE6EB76C9}">
  <dimension ref="A1:D31"/>
  <sheetViews>
    <sheetView workbookViewId="0">
      <selection activeCell="L28" sqref="L28"/>
    </sheetView>
  </sheetViews>
  <sheetFormatPr defaultRowHeight="15" x14ac:dyDescent="0.25"/>
  <cols>
    <col min="1" max="1" width="18.85546875" customWidth="1"/>
    <col min="2" max="2" width="16.28515625" bestFit="1" customWidth="1"/>
    <col min="3" max="3" width="15.28515625" customWidth="1"/>
    <col min="4" max="4" width="19.42578125" customWidth="1"/>
    <col min="5" max="5" width="12" bestFit="1" customWidth="1"/>
  </cols>
  <sheetData>
    <row r="1" spans="1:4" x14ac:dyDescent="0.25">
      <c r="A1" s="19" t="s">
        <v>293</v>
      </c>
    </row>
    <row r="2" spans="1:4" x14ac:dyDescent="0.25">
      <c r="A2" t="s">
        <v>295</v>
      </c>
      <c r="B2" s="25"/>
      <c r="C2" s="25"/>
      <c r="D2" s="25"/>
    </row>
    <row r="3" spans="1:4" x14ac:dyDescent="0.25">
      <c r="B3" s="25"/>
      <c r="C3" s="25"/>
      <c r="D3" s="25"/>
    </row>
    <row r="4" spans="1:4" x14ac:dyDescent="0.25">
      <c r="A4" s="20" t="s">
        <v>297</v>
      </c>
      <c r="B4" s="20" t="s">
        <v>184</v>
      </c>
      <c r="C4" s="20" t="s">
        <v>185</v>
      </c>
      <c r="D4" s="20" t="s">
        <v>186</v>
      </c>
    </row>
    <row r="5" spans="1:4" x14ac:dyDescent="0.25">
      <c r="A5">
        <v>2020</v>
      </c>
      <c r="B5">
        <v>4682.26</v>
      </c>
      <c r="C5">
        <v>5897.23</v>
      </c>
      <c r="D5">
        <v>29737.95</v>
      </c>
    </row>
    <row r="6" spans="1:4" x14ac:dyDescent="0.25">
      <c r="A6">
        <v>2021</v>
      </c>
      <c r="B6">
        <v>5123.75</v>
      </c>
      <c r="C6">
        <v>6425.64</v>
      </c>
      <c r="D6">
        <v>32058.68</v>
      </c>
    </row>
    <row r="7" spans="1:4" x14ac:dyDescent="0.25">
      <c r="A7">
        <v>2022</v>
      </c>
      <c r="B7">
        <v>4985.0200000000004</v>
      </c>
      <c r="C7">
        <v>6135.77</v>
      </c>
      <c r="D7">
        <v>29870.52</v>
      </c>
    </row>
    <row r="8" spans="1:4" x14ac:dyDescent="0.25">
      <c r="A8">
        <v>2023</v>
      </c>
      <c r="B8">
        <v>4888.3900000000003</v>
      </c>
      <c r="C8">
        <v>6151.88</v>
      </c>
      <c r="D8">
        <v>30039.23</v>
      </c>
    </row>
    <row r="9" spans="1:4" x14ac:dyDescent="0.25">
      <c r="A9">
        <v>2024</v>
      </c>
      <c r="B9" s="49">
        <v>4643.5055678013714</v>
      </c>
      <c r="C9" s="49">
        <v>5940.1390261171218</v>
      </c>
      <c r="D9" s="49">
        <v>28679.102525291371</v>
      </c>
    </row>
    <row r="11" spans="1:4" x14ac:dyDescent="0.25">
      <c r="A11" t="s">
        <v>296</v>
      </c>
      <c r="B11" s="22">
        <f>(B9-B8)/B8</f>
        <v>-5.0095109473390811E-2</v>
      </c>
      <c r="C11" s="22">
        <f t="shared" ref="C11:D11" si="0">(C9-C8)/C8</f>
        <v>-3.4418905096145938E-2</v>
      </c>
      <c r="D11" s="22">
        <f t="shared" si="0"/>
        <v>-4.5278373470579246E-2</v>
      </c>
    </row>
    <row r="17" spans="1:3" x14ac:dyDescent="0.25">
      <c r="A17" s="26"/>
      <c r="B17" s="27"/>
      <c r="C17" s="26"/>
    </row>
    <row r="18" spans="1:3" x14ac:dyDescent="0.25">
      <c r="A18" s="26"/>
      <c r="B18" s="27"/>
      <c r="C18" s="26"/>
    </row>
    <row r="19" spans="1:3" x14ac:dyDescent="0.25">
      <c r="A19" s="26"/>
      <c r="B19" s="27"/>
      <c r="C19" s="26"/>
    </row>
    <row r="20" spans="1:3" x14ac:dyDescent="0.25">
      <c r="A20" s="26"/>
      <c r="B20" s="27"/>
      <c r="C20" s="26"/>
    </row>
    <row r="21" spans="1:3" x14ac:dyDescent="0.25">
      <c r="A21" s="26"/>
      <c r="B21" s="27"/>
    </row>
    <row r="22" spans="1:3" x14ac:dyDescent="0.25">
      <c r="A22" s="26"/>
      <c r="B22" s="27"/>
      <c r="C22" s="26"/>
    </row>
    <row r="23" spans="1:3" x14ac:dyDescent="0.25">
      <c r="A23" s="26"/>
      <c r="B23" s="27"/>
      <c r="C23" s="26"/>
    </row>
    <row r="24" spans="1:3" x14ac:dyDescent="0.25">
      <c r="A24" s="26"/>
      <c r="B24" s="27"/>
      <c r="C24" s="26"/>
    </row>
    <row r="25" spans="1:3" x14ac:dyDescent="0.25">
      <c r="A25" s="26"/>
      <c r="B25" s="27"/>
      <c r="C25" s="26"/>
    </row>
    <row r="26" spans="1:3" x14ac:dyDescent="0.25">
      <c r="A26" s="26"/>
      <c r="B26" s="27"/>
    </row>
    <row r="27" spans="1:3" x14ac:dyDescent="0.25">
      <c r="A27" s="26"/>
      <c r="B27" s="27"/>
      <c r="C27" s="26"/>
    </row>
    <row r="28" spans="1:3" x14ac:dyDescent="0.25">
      <c r="A28" s="26"/>
      <c r="B28" s="27"/>
      <c r="C28" s="26"/>
    </row>
    <row r="29" spans="1:3" x14ac:dyDescent="0.25">
      <c r="A29" s="26"/>
      <c r="B29" s="27"/>
      <c r="C29" s="26"/>
    </row>
    <row r="30" spans="1:3" x14ac:dyDescent="0.25">
      <c r="A30" s="26"/>
      <c r="B30" s="27"/>
      <c r="C30" s="26"/>
    </row>
    <row r="31" spans="1:3" x14ac:dyDescent="0.25">
      <c r="A31" s="26"/>
      <c r="B31" s="2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86AA-1ACA-4E99-B2AE-6DF340B013B1}">
  <dimension ref="A1:H67"/>
  <sheetViews>
    <sheetView workbookViewId="0"/>
  </sheetViews>
  <sheetFormatPr defaultRowHeight="15" x14ac:dyDescent="0.25"/>
  <sheetData>
    <row r="1" spans="1:3" x14ac:dyDescent="0.25">
      <c r="A1" s="19" t="s">
        <v>299</v>
      </c>
    </row>
    <row r="2" spans="1:3" x14ac:dyDescent="0.25">
      <c r="A2" t="s">
        <v>300</v>
      </c>
    </row>
    <row r="5" spans="1:3" x14ac:dyDescent="0.25">
      <c r="A5" s="20" t="s">
        <v>297</v>
      </c>
      <c r="B5" s="20" t="s">
        <v>187</v>
      </c>
      <c r="C5" s="20" t="s">
        <v>188</v>
      </c>
    </row>
    <row r="6" spans="1:3" x14ac:dyDescent="0.25">
      <c r="A6">
        <v>2019</v>
      </c>
      <c r="B6">
        <v>114.38641950404127</v>
      </c>
      <c r="C6">
        <v>195.62172816271976</v>
      </c>
    </row>
    <row r="7" spans="1:3" x14ac:dyDescent="0.25">
      <c r="A7">
        <v>2020</v>
      </c>
      <c r="B7">
        <v>109.4161055674082</v>
      </c>
      <c r="C7">
        <v>183.9803901370575</v>
      </c>
    </row>
    <row r="8" spans="1:3" x14ac:dyDescent="0.25">
      <c r="A8">
        <v>2021</v>
      </c>
      <c r="B8">
        <v>103.12724337048871</v>
      </c>
      <c r="C8">
        <v>204.36185248988633</v>
      </c>
    </row>
    <row r="9" spans="1:3" x14ac:dyDescent="0.25">
      <c r="A9">
        <v>2022</v>
      </c>
      <c r="B9">
        <v>105.17108531590785</v>
      </c>
      <c r="C9">
        <v>193.55810130270248</v>
      </c>
    </row>
    <row r="10" spans="1:3" x14ac:dyDescent="0.25">
      <c r="A10">
        <v>2023</v>
      </c>
      <c r="B10">
        <v>104.52539649118484</v>
      </c>
      <c r="C10">
        <v>175.04069388817376</v>
      </c>
    </row>
    <row r="62" spans="4:8" x14ac:dyDescent="0.25">
      <c r="E62" t="s">
        <v>189</v>
      </c>
      <c r="F62" t="s">
        <v>190</v>
      </c>
      <c r="G62" t="s">
        <v>191</v>
      </c>
      <c r="H62" t="s">
        <v>192</v>
      </c>
    </row>
    <row r="63" spans="4:8" x14ac:dyDescent="0.25">
      <c r="D63">
        <v>2019</v>
      </c>
      <c r="E63">
        <v>11539</v>
      </c>
      <c r="F63">
        <v>4283</v>
      </c>
      <c r="G63">
        <v>278340</v>
      </c>
      <c r="H63">
        <v>207712</v>
      </c>
    </row>
    <row r="64" spans="4:8" x14ac:dyDescent="0.25">
      <c r="D64">
        <v>2020</v>
      </c>
      <c r="E64">
        <v>13877</v>
      </c>
      <c r="F64">
        <v>5672</v>
      </c>
      <c r="G64">
        <v>298023</v>
      </c>
      <c r="H64">
        <v>259252</v>
      </c>
    </row>
    <row r="65" spans="4:8" x14ac:dyDescent="0.25">
      <c r="D65">
        <v>2021</v>
      </c>
      <c r="E65">
        <v>15801</v>
      </c>
      <c r="F65">
        <v>6352</v>
      </c>
      <c r="G65">
        <v>253798</v>
      </c>
      <c r="H65">
        <v>200423</v>
      </c>
    </row>
    <row r="66" spans="4:8" x14ac:dyDescent="0.25">
      <c r="D66">
        <v>2022</v>
      </c>
      <c r="E66">
        <v>15398</v>
      </c>
      <c r="F66">
        <v>6446</v>
      </c>
      <c r="G66">
        <v>166901</v>
      </c>
      <c r="H66">
        <v>129810</v>
      </c>
    </row>
    <row r="67" spans="4:8" x14ac:dyDescent="0.25">
      <c r="D67">
        <v>2023</v>
      </c>
      <c r="E67">
        <v>14928</v>
      </c>
      <c r="F67">
        <v>6584</v>
      </c>
      <c r="G67">
        <v>97398</v>
      </c>
      <c r="H67">
        <v>72338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6" ma:contentTypeDescription="Create a new document." ma:contentTypeScope="" ma:versionID="41756dbb5590d86db9c71be4ff79075a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a46f3393085db2e4450ca293ca4eaf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01AA4F-5DAC-444A-8790-FEB75A1E55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B9BFB-546D-45D4-9FC4-8FF08A5F7F0C}">
  <ds:schemaRefs>
    <ds:schemaRef ds:uri="http://schemas.microsoft.com/office/2006/metadata/properties"/>
    <ds:schemaRef ds:uri="http://schemas.microsoft.com/office/infopath/2007/PartnerControls"/>
    <ds:schemaRef ds:uri="54f8c99b-f2b5-46dc-87de-a4b4c4476c4c"/>
  </ds:schemaRefs>
</ds:datastoreItem>
</file>

<file path=customXml/itemProps3.xml><?xml version="1.0" encoding="utf-8"?>
<ds:datastoreItem xmlns:ds="http://schemas.openxmlformats.org/officeDocument/2006/customXml" ds:itemID="{ABCC4DB1-6EAF-4D3B-833D-D5A736C661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Innhold</vt:lpstr>
      <vt:lpstr>Signaturfigur S6</vt:lpstr>
      <vt:lpstr>F6.1a</vt:lpstr>
      <vt:lpstr>F6.1b</vt:lpstr>
      <vt:lpstr>F6.1c</vt:lpstr>
      <vt:lpstr>F6.1d</vt:lpstr>
      <vt:lpstr>F6.1e</vt:lpstr>
      <vt:lpstr>F6.2a</vt:lpstr>
      <vt:lpstr>F6.2b</vt:lpstr>
      <vt:lpstr>F6.2c</vt:lpstr>
      <vt:lpstr>F6.2d</vt:lpstr>
      <vt:lpstr>F6.2e</vt:lpstr>
      <vt:lpstr>F6.3a</vt:lpstr>
      <vt:lpstr>F6.3b</vt:lpstr>
      <vt:lpstr>F6.3c</vt:lpstr>
      <vt:lpstr>T6.3a</vt:lpstr>
      <vt:lpstr>F6.3d</vt:lpstr>
      <vt:lpstr>F6.3.e</vt:lpstr>
      <vt:lpstr>F6.3f</vt:lpstr>
      <vt:lpstr>F6.3g</vt:lpstr>
      <vt:lpstr>F6.3h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Kaia Ingerdatter Sørland</dc:creator>
  <cp:lastModifiedBy>Kaia Ingerdatter Sørland</cp:lastModifiedBy>
  <dcterms:created xsi:type="dcterms:W3CDTF">2015-06-05T18:17:20Z</dcterms:created>
  <dcterms:modified xsi:type="dcterms:W3CDTF">2025-10-16T11:52:46Z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SIP_Label_111b3e3d-01ff-44be-8e41-bb9a1b879f55_Enabled">
    <vt:lpwstr>true</vt:lpwstr>
  </property>
  <property fmtid="{D5CDD505-2E9C-101B-9397-08002B2CF9AE}" pid="4" name="MSIP_Label_111b3e3d-01ff-44be-8e41-bb9a1b879f55_SetDate">
    <vt:lpwstr>2025-10-16T08:09:50Z</vt:lpwstr>
  </property>
  <property fmtid="{D5CDD505-2E9C-101B-9397-08002B2CF9AE}" pid="5" name="MSIP_Label_111b3e3d-01ff-44be-8e41-bb9a1b879f55_Method">
    <vt:lpwstr>Privileged</vt:lpwstr>
  </property>
  <property fmtid="{D5CDD505-2E9C-101B-9397-08002B2CF9AE}" pid="6" name="MSIP_Label_111b3e3d-01ff-44be-8e41-bb9a1b879f55_Name">
    <vt:lpwstr>111b3e3d-01ff-44be-8e41-bb9a1b879f55</vt:lpwstr>
  </property>
  <property fmtid="{D5CDD505-2E9C-101B-9397-08002B2CF9AE}" pid="7" name="MSIP_Label_111b3e3d-01ff-44be-8e41-bb9a1b879f55_SiteId">
    <vt:lpwstr>a9b13882-99a6-4b28-9368-b64c69bf0256</vt:lpwstr>
  </property>
  <property fmtid="{D5CDD505-2E9C-101B-9397-08002B2CF9AE}" pid="8" name="MSIP_Label_111b3e3d-01ff-44be-8e41-bb9a1b879f55_ActionId">
    <vt:lpwstr>08de2816-b5e0-4349-94bf-24382bfdae24</vt:lpwstr>
  </property>
  <property fmtid="{D5CDD505-2E9C-101B-9397-08002B2CF9AE}" pid="9" name="MSIP_Label_111b3e3d-01ff-44be-8e41-bb9a1b879f55_ContentBits">
    <vt:lpwstr>0</vt:lpwstr>
  </property>
  <property fmtid="{D5CDD505-2E9C-101B-9397-08002B2CF9AE}" pid="10" name="MSIP_Label_111b3e3d-01ff-44be-8e41-bb9a1b879f55_Tag">
    <vt:lpwstr>10, 0, 1, 1</vt:lpwstr>
  </property>
  <property fmtid="{D5CDD505-2E9C-101B-9397-08002B2CF9AE}" pid="11" name="MediaServiceImageTags">
    <vt:lpwstr/>
  </property>
</Properties>
</file>